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azareva\Documents\UNIDO\"/>
    </mc:Choice>
  </mc:AlternateContent>
  <bookViews>
    <workbookView xWindow="0" yWindow="0" windowWidth="19200" windowHeight="7032"/>
  </bookViews>
  <sheets>
    <sheet name="ER3 SEU List" sheetId="1" r:id="rId1"/>
    <sheet name="ER3 SEU - Motors" sheetId="2" r:id="rId2"/>
    <sheet name="ER3 SEU - Heat Users" sheetId="3" r:id="rId3"/>
    <sheet name="ER3 SEU - Lighting" sheetId="4" r:id="rId4"/>
  </sheets>
  <definedNames>
    <definedName name="_xlnm.Print_Titles" localSheetId="0">'ER3 SEU List'!$1:$3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 i="4" l="1"/>
  <c r="I12" i="4"/>
  <c r="I13" i="4"/>
  <c r="I14" i="4"/>
  <c r="I15" i="4"/>
  <c r="I16" i="4"/>
  <c r="I17" i="4"/>
  <c r="I18" i="4"/>
  <c r="I19" i="4"/>
  <c r="I20" i="4"/>
  <c r="D11" i="3"/>
  <c r="F11" i="3"/>
  <c r="G11" i="3"/>
  <c r="H11" i="3" s="1"/>
  <c r="D12" i="3"/>
  <c r="F12" i="3"/>
  <c r="G12" i="3"/>
  <c r="H12" i="3" s="1"/>
  <c r="D13" i="3"/>
  <c r="F13" i="3"/>
  <c r="G13" i="3"/>
  <c r="H13" i="3" s="1"/>
  <c r="D14" i="3"/>
  <c r="F14" i="3"/>
  <c r="G14" i="3"/>
  <c r="H14" i="3" s="1"/>
  <c r="F15" i="3"/>
  <c r="G15" i="3"/>
  <c r="H15" i="3"/>
  <c r="F16" i="3"/>
  <c r="G16" i="3" s="1"/>
  <c r="H16" i="3" s="1"/>
  <c r="F17" i="3"/>
  <c r="G17" i="3" s="1"/>
  <c r="H17" i="3" s="1"/>
  <c r="F18" i="3"/>
  <c r="G18" i="3"/>
  <c r="H18" i="3" s="1"/>
  <c r="F19" i="3"/>
  <c r="G19" i="3"/>
  <c r="H19" i="3"/>
  <c r="F20" i="3"/>
  <c r="G20" i="3" s="1"/>
  <c r="H20" i="3" s="1"/>
  <c r="F21" i="3"/>
  <c r="G21" i="3" s="1"/>
  <c r="H21" i="3" s="1"/>
  <c r="G26" i="3"/>
  <c r="D11" i="2"/>
  <c r="G11" i="2"/>
  <c r="H11" i="2"/>
  <c r="K11" i="2" s="1"/>
  <c r="D12" i="2"/>
  <c r="G12" i="2"/>
  <c r="H12" i="2"/>
  <c r="K12" i="2" s="1"/>
  <c r="D13" i="2"/>
  <c r="G13" i="2"/>
  <c r="H13" i="2"/>
  <c r="K13" i="2" s="1"/>
  <c r="D14" i="2"/>
  <c r="G14" i="2"/>
  <c r="H14" i="2"/>
  <c r="K14" i="2" s="1"/>
  <c r="D15" i="2"/>
  <c r="G15" i="2"/>
  <c r="H15" i="2"/>
  <c r="K15" i="2" s="1"/>
  <c r="G16" i="2"/>
  <c r="H16" i="2"/>
  <c r="K16" i="2"/>
  <c r="G17" i="2"/>
  <c r="H17" i="2" s="1"/>
  <c r="K17" i="2" s="1"/>
  <c r="G18" i="2"/>
  <c r="H18" i="2" s="1"/>
  <c r="K18" i="2" s="1"/>
  <c r="G19" i="2"/>
  <c r="H19" i="2"/>
  <c r="K19" i="2" s="1"/>
  <c r="G12" i="1"/>
  <c r="G18" i="1" s="1"/>
  <c r="G19" i="1" s="1"/>
  <c r="S12" i="1"/>
  <c r="G13" i="1"/>
  <c r="S13" i="1"/>
  <c r="G14" i="1"/>
  <c r="S14" i="1"/>
  <c r="G15" i="1"/>
  <c r="S15" i="1"/>
  <c r="F18" i="1"/>
  <c r="R18" i="1"/>
  <c r="S18" i="1"/>
  <c r="F19" i="1"/>
  <c r="R19" i="1"/>
  <c r="S19" i="1"/>
  <c r="K21" i="2" l="1"/>
  <c r="H23" i="3"/>
  <c r="G23" i="3"/>
  <c r="H21" i="2"/>
</calcChain>
</file>

<file path=xl/sharedStrings.xml><?xml version="1.0" encoding="utf-8"?>
<sst xmlns="http://schemas.openxmlformats.org/spreadsheetml/2006/main" count="159" uniqueCount="119">
  <si>
    <t>Note: This total should be the same as the annual data from tab ER1</t>
  </si>
  <si>
    <t>Total consumption</t>
  </si>
  <si>
    <t>Total non SEU</t>
  </si>
  <si>
    <t>Total SEU</t>
  </si>
  <si>
    <t>SEU 4</t>
  </si>
  <si>
    <t>Reduce consumption by 10% in 2012</t>
  </si>
  <si>
    <t>Everyone</t>
  </si>
  <si>
    <t>No</t>
  </si>
  <si>
    <t>Daylight</t>
  </si>
  <si>
    <t>Lighting</t>
  </si>
  <si>
    <t>SEU 3</t>
  </si>
  <si>
    <t>Reduce consumption by 20% in 2012</t>
  </si>
  <si>
    <t>Facility operator</t>
  </si>
  <si>
    <t>Manual</t>
  </si>
  <si>
    <t>Leaks and waste</t>
  </si>
  <si>
    <t>Compressed air</t>
  </si>
  <si>
    <t>SEU 2</t>
  </si>
  <si>
    <t>Production supervisor</t>
  </si>
  <si>
    <t>Auto</t>
  </si>
  <si>
    <t>Production</t>
  </si>
  <si>
    <t>Process Cooling</t>
  </si>
  <si>
    <t>Significant Energy Use 1</t>
  </si>
  <si>
    <t>Reduce consumption by 5% in 2012</t>
  </si>
  <si>
    <t>Weather and occupancy</t>
  </si>
  <si>
    <t>Building Cooling</t>
  </si>
  <si>
    <t>EnPI</t>
  </si>
  <si>
    <t>Targets kWh</t>
  </si>
  <si>
    <t>Objectives</t>
  </si>
  <si>
    <t>Who influences the energy use?</t>
  </si>
  <si>
    <t>% of Overall Usage</t>
  </si>
  <si>
    <t>kWh p.a.</t>
  </si>
  <si>
    <t xml:space="preserve"> Is the SEU metered? Auto/ Manual</t>
  </si>
  <si>
    <t>What are the main drivers?</t>
  </si>
  <si>
    <t>Name of SEU</t>
  </si>
  <si>
    <t>ID</t>
  </si>
  <si>
    <t>Thermal Energy</t>
  </si>
  <si>
    <t>Electricity</t>
  </si>
  <si>
    <r>
      <rPr>
        <u/>
        <sz val="11"/>
        <color theme="1"/>
        <rFont val="Calibri"/>
        <family val="2"/>
        <scheme val="minor"/>
      </rPr>
      <t xml:space="preserve">Instructions: </t>
    </r>
    <r>
      <rPr>
        <sz val="11"/>
        <color theme="1"/>
        <rFont val="Calibri"/>
        <family val="2"/>
        <scheme val="minor"/>
      </rPr>
      <t xml:space="preserve">
This worksheet is a summary of all the items which make up the organsations significant energy uses (SEUs). It includes prompts for drivers, people, EnPIs, etc. It should ideally account for at least 80% of the energy consumption of each energy source included in the scope of the EnMS.  
It should include any items that offer significant opportunity to reduce energy consumption or improve performance. The User may want to use a pie chart, Sankey Diagram or other graphic/visual aid to represent the SEU.  An example of pie chart for the Electricity SEUs is provided below.</t>
    </r>
  </si>
  <si>
    <r>
      <t>Significant En</t>
    </r>
    <r>
      <rPr>
        <b/>
        <sz val="14"/>
        <rFont val="Calibri"/>
        <family val="2"/>
        <scheme val="minor"/>
      </rPr>
      <t>ergy Uses</t>
    </r>
    <r>
      <rPr>
        <b/>
        <sz val="14"/>
        <color theme="1"/>
        <rFont val="Calibri"/>
        <family val="2"/>
        <scheme val="minor"/>
      </rPr>
      <t xml:space="preserve"> (SEU) List </t>
    </r>
  </si>
  <si>
    <t>Energy Management System Tools</t>
  </si>
  <si>
    <t>kWh per year</t>
  </si>
  <si>
    <t>Total electricity consumption</t>
  </si>
  <si>
    <t>Total</t>
  </si>
  <si>
    <t>HVAC</t>
  </si>
  <si>
    <t>review of BEMS data, other items estimated</t>
  </si>
  <si>
    <t>night and weekend</t>
  </si>
  <si>
    <t>AHU 1 Fan</t>
  </si>
  <si>
    <t>review of operator logs, estimate of speed, estimate of nameplate %</t>
  </si>
  <si>
    <t>almost always</t>
  </si>
  <si>
    <t>Seal cooler pump</t>
  </si>
  <si>
    <t>Hours run meter reading, estimate of speed, estimate of nameplate %</t>
  </si>
  <si>
    <t>used intermittently</t>
  </si>
  <si>
    <t>Hydraulic pack drive</t>
  </si>
  <si>
    <t>Cooling water</t>
  </si>
  <si>
    <t>Cooling Water Pump #2</t>
  </si>
  <si>
    <t>insert ref nos from opp list</t>
  </si>
  <si>
    <t>shares load with #2</t>
  </si>
  <si>
    <t>Cooling Water Pump #1</t>
  </si>
  <si>
    <t>SEU</t>
  </si>
  <si>
    <t>Opportunities for improvement</t>
  </si>
  <si>
    <t>How were estimates made?</t>
  </si>
  <si>
    <t>% of total</t>
  </si>
  <si>
    <t>When can this be switched off?</t>
  </si>
  <si>
    <t>Note</t>
  </si>
  <si>
    <t>Annual Power 
(kWh)</t>
  </si>
  <si>
    <t>Actual Power (kW)</t>
  </si>
  <si>
    <t>% name plate load</t>
  </si>
  <si>
    <t>Ave VSD speed (100% if fixed)</t>
  </si>
  <si>
    <t>Hours per year</t>
  </si>
  <si>
    <t>Name plate (kW)</t>
  </si>
  <si>
    <t>Purpose</t>
  </si>
  <si>
    <r>
      <rPr>
        <u/>
        <sz val="11"/>
        <color theme="1"/>
        <rFont val="Calibri"/>
        <family val="2"/>
        <scheme val="minor"/>
      </rPr>
      <t xml:space="preserve">Instructions: </t>
    </r>
    <r>
      <rPr>
        <sz val="11"/>
        <color theme="1"/>
        <rFont val="Calibri"/>
        <family val="2"/>
        <scheme val="minor"/>
      </rPr>
      <t xml:space="preserve">
This worksheet is a list of all motors in the plant. 
If in your plant there is a very high number  of motors consider only including those above a certain cut off size.</t>
    </r>
  </si>
  <si>
    <t xml:space="preserve">SEU - Motors </t>
  </si>
  <si>
    <t xml:space="preserve">kWh per year </t>
  </si>
  <si>
    <t>Total heat used</t>
  </si>
  <si>
    <t>Generation efficiency</t>
  </si>
  <si>
    <t>kWh per year (from bills)</t>
  </si>
  <si>
    <t>Total fuel used</t>
  </si>
  <si>
    <t>Total of users</t>
  </si>
  <si>
    <t>Building 2 heating</t>
  </si>
  <si>
    <t>Building 1 heating</t>
  </si>
  <si>
    <t>position of control valve and design data</t>
  </si>
  <si>
    <t>Analyse when if can be switched off</t>
  </si>
  <si>
    <t>Process 2</t>
  </si>
  <si>
    <t>Process 1</t>
  </si>
  <si>
    <t>How was this estimated?</t>
  </si>
  <si>
    <t>Notes</t>
  </si>
  <si>
    <t>Annual Energy (kWh)</t>
  </si>
  <si>
    <t>% of design</t>
  </si>
  <si>
    <t>Design (kW)</t>
  </si>
  <si>
    <r>
      <rPr>
        <u/>
        <sz val="11"/>
        <color theme="1"/>
        <rFont val="Calibri"/>
        <family val="2"/>
        <scheme val="minor"/>
      </rPr>
      <t xml:space="preserve">Instructions: </t>
    </r>
    <r>
      <rPr>
        <sz val="11"/>
        <color theme="1"/>
        <rFont val="Calibri"/>
        <family val="2"/>
        <scheme val="minor"/>
      </rPr>
      <t xml:space="preserve">
This worksheet is a list of heat using processes. Design (kW) means the heat load from the orginal design documentation or nameplate.</t>
    </r>
  </si>
  <si>
    <t xml:space="preserve">SEU - Heat Users </t>
  </si>
  <si>
    <t>Corridor</t>
  </si>
  <si>
    <t>Entrance hall</t>
  </si>
  <si>
    <t>High Bay induction</t>
  </si>
  <si>
    <t>Storage</t>
  </si>
  <si>
    <t>Warehouse 2</t>
  </si>
  <si>
    <t>Yes, to the south end</t>
  </si>
  <si>
    <t>Yes, some passageways, some desks</t>
  </si>
  <si>
    <t>awareness, natural light, task lighting</t>
  </si>
  <si>
    <t>On/Off switch</t>
  </si>
  <si>
    <t>T8</t>
  </si>
  <si>
    <t>Office</t>
  </si>
  <si>
    <t>General Office</t>
  </si>
  <si>
    <t>Actual Lux levels</t>
  </si>
  <si>
    <t>Required Lux Levels</t>
  </si>
  <si>
    <t>Is there natural light available?</t>
  </si>
  <si>
    <t>Are there different lux levels required in the area?</t>
  </si>
  <si>
    <t>How is the light controlled?</t>
  </si>
  <si>
    <t>kWh per Year</t>
  </si>
  <si>
    <t>Hour per Year</t>
  </si>
  <si>
    <t>Number of Lamps/ fittings</t>
  </si>
  <si>
    <t>Lamp rating (W)</t>
  </si>
  <si>
    <t>Number of fittings</t>
  </si>
  <si>
    <t>Type of Fitting</t>
  </si>
  <si>
    <t>Category</t>
  </si>
  <si>
    <t>Area</t>
  </si>
  <si>
    <r>
      <rPr>
        <u/>
        <sz val="11"/>
        <color theme="1"/>
        <rFont val="Calibri"/>
        <family val="2"/>
        <scheme val="minor"/>
      </rPr>
      <t xml:space="preserve">Instructions: </t>
    </r>
    <r>
      <rPr>
        <sz val="11"/>
        <color theme="1"/>
        <rFont val="Calibri"/>
        <family val="2"/>
        <scheme val="minor"/>
      </rPr>
      <t xml:space="preserve">
This worksheet is a list of light fittings.
The User shall categorise all areas in the plant, e.g. offices, storage, passageways, production A, production B, workshop, etc.
The User shall also establish required lighting levels (lux) for each category taking account safety, health, productivity, quality, etc.
</t>
    </r>
  </si>
  <si>
    <t>SEU - Lighting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</si>
</sst>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 #,##0.00_-;_-* &quot;-&quot;??_-;_-@_-"/>
    <numFmt numFmtId="165" formatCode="_-* #,##0_-;\-* #,##0_-;_-* &quot;-&quot;??_-;_-@_-"/>
  </numFmts>
  <fonts count="14" x14ac:knownFonts="1">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sz val="11"/>
      <color rgb="FFFF0000"/>
      <name val="Calibri"/>
      <family val="2"/>
      <scheme val="minor"/>
    </font>
    <font>
      <u/>
      <sz val="11"/>
      <color theme="1"/>
      <name val="Calibri"/>
      <family val="2"/>
      <scheme val="minor"/>
    </font>
    <font>
      <b/>
      <sz val="14"/>
      <name val="Calibri"/>
      <family val="2"/>
      <scheme val="minor"/>
    </font>
    <font>
      <sz val="12"/>
      <color rgb="FFFF0000"/>
      <name val="Calibri"/>
      <family val="2"/>
      <scheme val="minor"/>
    </font>
    <font>
      <b/>
      <sz val="14"/>
      <color theme="0"/>
      <name val="Calibri"/>
      <family val="2"/>
      <scheme val="minor"/>
    </font>
    <font>
      <sz val="10"/>
      <color theme="1"/>
      <name val="Arial"/>
      <family val="2"/>
    </font>
    <font>
      <b/>
      <sz val="10"/>
      <name val="Arial"/>
      <family val="2"/>
    </font>
    <font>
      <b/>
      <sz val="10"/>
      <color theme="1"/>
      <name val="Arial"/>
      <family val="2"/>
    </font>
    <font>
      <b/>
      <sz val="11"/>
      <name val="Calibri"/>
      <family val="2"/>
      <scheme val="minor"/>
    </font>
  </fonts>
  <fills count="6">
    <fill>
      <patternFill patternType="none"/>
    </fill>
    <fill>
      <patternFill patternType="gray125"/>
    </fill>
    <fill>
      <patternFill patternType="solid">
        <fgColor rgb="FFD2ECB6"/>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style="thin">
        <color auto="1"/>
      </right>
      <top/>
      <bottom/>
      <diagonal/>
    </border>
    <border>
      <left style="thin">
        <color auto="1"/>
      </left>
      <right/>
      <top/>
      <bottom/>
      <diagonal/>
    </border>
  </borders>
  <cellStyleXfs count="8">
    <xf numFmtId="0" fontId="0" fillId="0" borderId="0"/>
    <xf numFmtId="164" fontId="1" fillId="0" borderId="0" applyFont="0" applyFill="0" applyBorder="0" applyAlignment="0" applyProtection="0"/>
    <xf numFmtId="0" fontId="8" fillId="0" borderId="0" applyNumberFormat="0" applyFill="0" applyBorder="0" applyAlignment="0" applyProtection="0"/>
    <xf numFmtId="0" fontId="1" fillId="0" borderId="0"/>
    <xf numFmtId="9" fontId="1" fillId="0" borderId="0" applyFont="0" applyFill="0" applyBorder="0" applyAlignment="0" applyProtection="0"/>
    <xf numFmtId="0" fontId="10" fillId="0" borderId="0"/>
    <xf numFmtId="164" fontId="10" fillId="0" borderId="0" applyFont="0" applyFill="0" applyBorder="0" applyAlignment="0" applyProtection="0"/>
    <xf numFmtId="9" fontId="10" fillId="0" borderId="0" applyFont="0" applyFill="0" applyBorder="0" applyAlignment="0" applyProtection="0"/>
  </cellStyleXfs>
  <cellXfs count="72">
    <xf numFmtId="0" fontId="0" fillId="0" borderId="0" xfId="0"/>
    <xf numFmtId="0" fontId="1" fillId="0" borderId="0" xfId="3" applyFill="1"/>
    <xf numFmtId="0" fontId="0" fillId="0" borderId="0" xfId="3" applyFont="1" applyFill="1"/>
    <xf numFmtId="0" fontId="1" fillId="0" borderId="0" xfId="3" applyFill="1" applyBorder="1"/>
    <xf numFmtId="9" fontId="1" fillId="0" borderId="1" xfId="3" applyNumberFormat="1" applyFill="1" applyBorder="1"/>
    <xf numFmtId="3" fontId="2" fillId="2" borderId="1" xfId="3" applyNumberFormat="1" applyFont="1" applyFill="1" applyBorder="1" applyAlignment="1">
      <alignment horizontal="center" vertical="center" wrapText="1"/>
    </xf>
    <xf numFmtId="0" fontId="1" fillId="0" borderId="2" xfId="3" applyFill="1" applyBorder="1"/>
    <xf numFmtId="0" fontId="0" fillId="0" borderId="3" xfId="3" applyFont="1" applyFill="1" applyBorder="1"/>
    <xf numFmtId="0" fontId="1" fillId="0" borderId="3" xfId="3" applyFill="1" applyBorder="1"/>
    <xf numFmtId="0" fontId="0" fillId="0" borderId="4" xfId="3" applyFont="1" applyFill="1" applyBorder="1"/>
    <xf numFmtId="0" fontId="1" fillId="0" borderId="1" xfId="3" applyFill="1" applyBorder="1"/>
    <xf numFmtId="0" fontId="1" fillId="0" borderId="5" xfId="3" applyFill="1" applyBorder="1"/>
    <xf numFmtId="0" fontId="1" fillId="0" borderId="0" xfId="3" applyFill="1" applyBorder="1" applyAlignment="1">
      <alignment horizontal="center" vertical="center" wrapText="1"/>
    </xf>
    <xf numFmtId="9" fontId="0" fillId="0" borderId="0" xfId="4" applyFont="1" applyFill="1" applyBorder="1" applyAlignment="1">
      <alignment horizontal="center" vertical="center" wrapText="1"/>
    </xf>
    <xf numFmtId="0" fontId="1" fillId="0" borderId="0" xfId="3" applyFill="1" applyBorder="1" applyAlignment="1">
      <alignment horizontal="center" vertical="center"/>
    </xf>
    <xf numFmtId="0" fontId="2" fillId="2" borderId="1" xfId="3" applyFont="1" applyFill="1" applyBorder="1" applyAlignment="1">
      <alignment horizontal="center" vertical="center" wrapText="1"/>
    </xf>
    <xf numFmtId="9" fontId="2" fillId="0" borderId="1" xfId="4" applyFont="1" applyFill="1" applyBorder="1" applyAlignment="1">
      <alignment horizontal="center" vertical="center" wrapText="1"/>
    </xf>
    <xf numFmtId="0" fontId="2" fillId="0" borderId="1" xfId="3" applyFont="1" applyFill="1" applyBorder="1" applyAlignment="1">
      <alignment horizontal="center" vertical="center"/>
    </xf>
    <xf numFmtId="0" fontId="2" fillId="0" borderId="6" xfId="3" applyFont="1" applyFill="1" applyBorder="1" applyAlignment="1">
      <alignment horizontal="center" vertical="center" wrapText="1"/>
    </xf>
    <xf numFmtId="0" fontId="2" fillId="0" borderId="7" xfId="3" applyFont="1" applyFill="1" applyBorder="1" applyAlignment="1">
      <alignment horizontal="center" vertical="center" wrapText="1"/>
    </xf>
    <xf numFmtId="0" fontId="3" fillId="3" borderId="1" xfId="3" applyFont="1" applyFill="1" applyBorder="1" applyAlignment="1">
      <alignment horizontal="center" vertical="center" wrapText="1"/>
    </xf>
    <xf numFmtId="0" fontId="3" fillId="3" borderId="1" xfId="3" applyFont="1" applyFill="1" applyBorder="1" applyAlignment="1">
      <alignment horizontal="center" vertical="center"/>
    </xf>
    <xf numFmtId="0" fontId="3" fillId="0" borderId="6" xfId="3" applyFont="1" applyFill="1" applyBorder="1" applyAlignment="1">
      <alignment horizontal="center" vertical="center" wrapText="1"/>
    </xf>
    <xf numFmtId="0" fontId="3" fillId="0" borderId="7" xfId="3" applyFont="1" applyFill="1" applyBorder="1" applyAlignment="1">
      <alignment horizontal="center" vertical="center" wrapText="1"/>
    </xf>
    <xf numFmtId="0" fontId="4" fillId="3" borderId="1" xfId="3" applyFont="1" applyFill="1" applyBorder="1" applyAlignment="1">
      <alignment horizontal="center"/>
    </xf>
    <xf numFmtId="0" fontId="4" fillId="0" borderId="6" xfId="3" applyFont="1" applyFill="1" applyBorder="1" applyAlignment="1">
      <alignment horizontal="center"/>
    </xf>
    <xf numFmtId="0" fontId="4" fillId="0" borderId="7" xfId="3" applyFont="1" applyFill="1" applyBorder="1" applyAlignment="1">
      <alignment horizontal="center"/>
    </xf>
    <xf numFmtId="0" fontId="5" fillId="0" borderId="0" xfId="3" applyFont="1" applyFill="1"/>
    <xf numFmtId="0" fontId="0" fillId="0" borderId="0" xfId="0" applyFill="1" applyAlignment="1">
      <alignment horizontal="left" vertical="top" wrapText="1"/>
    </xf>
    <xf numFmtId="0" fontId="0" fillId="0" borderId="0" xfId="0" applyFill="1" applyBorder="1" applyAlignment="1">
      <alignment horizontal="left" vertical="top" wrapText="1"/>
    </xf>
    <xf numFmtId="0" fontId="0" fillId="0" borderId="0" xfId="0" applyFill="1" applyAlignment="1"/>
    <xf numFmtId="0" fontId="4" fillId="4" borderId="0" xfId="0" applyFont="1" applyFill="1" applyAlignment="1">
      <alignment vertical="center"/>
    </xf>
    <xf numFmtId="0" fontId="9" fillId="3" borderId="0" xfId="2" applyFont="1" applyFill="1" applyAlignment="1">
      <alignment horizontal="center" vertical="center" wrapText="1"/>
    </xf>
    <xf numFmtId="0" fontId="1" fillId="0" borderId="0" xfId="3" applyFill="1" applyAlignment="1"/>
    <xf numFmtId="0" fontId="1" fillId="3" borderId="0" xfId="3" applyFill="1"/>
    <xf numFmtId="0" fontId="1" fillId="3" borderId="0" xfId="3" applyFill="1" applyAlignment="1"/>
    <xf numFmtId="0" fontId="10" fillId="0" borderId="0" xfId="5"/>
    <xf numFmtId="0" fontId="10" fillId="0" borderId="0" xfId="5" applyAlignment="1">
      <alignment wrapText="1"/>
    </xf>
    <xf numFmtId="0" fontId="10" fillId="0" borderId="1" xfId="5" applyBorder="1"/>
    <xf numFmtId="0" fontId="10" fillId="0" borderId="1" xfId="5" applyBorder="1" applyAlignment="1">
      <alignment wrapText="1"/>
    </xf>
    <xf numFmtId="165" fontId="0" fillId="0" borderId="1" xfId="6" applyNumberFormat="1" applyFont="1" applyBorder="1"/>
    <xf numFmtId="9" fontId="0" fillId="0" borderId="1" xfId="7" applyFont="1" applyBorder="1"/>
    <xf numFmtId="9" fontId="10" fillId="0" borderId="1" xfId="5" applyNumberFormat="1" applyBorder="1"/>
    <xf numFmtId="165" fontId="10" fillId="0" borderId="1" xfId="5" applyNumberFormat="1" applyBorder="1"/>
    <xf numFmtId="0" fontId="11" fillId="0" borderId="1" xfId="5" applyFont="1" applyBorder="1"/>
    <xf numFmtId="0" fontId="2" fillId="2" borderId="1" xfId="0" applyFont="1" applyFill="1" applyBorder="1"/>
    <xf numFmtId="0" fontId="2" fillId="2" borderId="1" xfId="0" applyFont="1" applyFill="1" applyBorder="1" applyAlignment="1">
      <alignment wrapText="1"/>
    </xf>
    <xf numFmtId="0" fontId="2" fillId="5" borderId="1" xfId="0" applyFont="1" applyFill="1" applyBorder="1"/>
    <xf numFmtId="165" fontId="2" fillId="5" borderId="1" xfId="1" applyNumberFormat="1" applyFont="1" applyFill="1" applyBorder="1"/>
    <xf numFmtId="0" fontId="12" fillId="0" borderId="0" xfId="5" applyFont="1"/>
    <xf numFmtId="0" fontId="11" fillId="3" borderId="1" xfId="5" applyFont="1" applyFill="1" applyBorder="1" applyAlignment="1">
      <alignment horizontal="center" vertical="center" wrapText="1"/>
    </xf>
    <xf numFmtId="0" fontId="0" fillId="0" borderId="0" xfId="0" applyAlignment="1">
      <alignment wrapText="1"/>
    </xf>
    <xf numFmtId="0" fontId="0" fillId="0" borderId="0" xfId="0" applyAlignment="1">
      <alignment vertical="top" wrapText="1"/>
    </xf>
    <xf numFmtId="0" fontId="0" fillId="0" borderId="0" xfId="0"/>
    <xf numFmtId="0" fontId="0" fillId="0" borderId="0" xfId="0" applyAlignment="1">
      <alignment vertical="top" wrapText="1"/>
    </xf>
    <xf numFmtId="0" fontId="0" fillId="0" borderId="0" xfId="0" applyAlignment="1"/>
    <xf numFmtId="0" fontId="10" fillId="0" borderId="0" xfId="5" applyAlignment="1"/>
    <xf numFmtId="0" fontId="10" fillId="0" borderId="0" xfId="5" applyAlignment="1"/>
    <xf numFmtId="0" fontId="10" fillId="0" borderId="0" xfId="5" applyAlignment="1">
      <alignment horizontal="center" wrapText="1"/>
    </xf>
    <xf numFmtId="0" fontId="10" fillId="0" borderId="1" xfId="5" applyBorder="1" applyAlignment="1">
      <alignment horizontal="center" wrapText="1"/>
    </xf>
    <xf numFmtId="3" fontId="10" fillId="0" borderId="1" xfId="5" applyNumberFormat="1" applyBorder="1"/>
    <xf numFmtId="164" fontId="10" fillId="0" borderId="1" xfId="5" applyNumberFormat="1" applyBorder="1"/>
    <xf numFmtId="0" fontId="1" fillId="5" borderId="0" xfId="3" applyFill="1"/>
    <xf numFmtId="0" fontId="1" fillId="5" borderId="0" xfId="3" applyFill="1" applyAlignment="1">
      <alignment wrapText="1"/>
    </xf>
    <xf numFmtId="0" fontId="1" fillId="5" borderId="1" xfId="3" applyFill="1" applyBorder="1" applyAlignment="1">
      <alignment horizontal="center" vertical="center"/>
    </xf>
    <xf numFmtId="0" fontId="1" fillId="5" borderId="1" xfId="3" applyFill="1" applyBorder="1" applyAlignment="1">
      <alignment horizontal="center" vertical="center" wrapText="1"/>
    </xf>
    <xf numFmtId="0" fontId="0" fillId="5" borderId="1" xfId="3" applyFont="1" applyFill="1" applyBorder="1" applyAlignment="1">
      <alignment horizontal="center" vertical="center" wrapText="1"/>
    </xf>
    <xf numFmtId="0" fontId="0" fillId="5" borderId="1" xfId="3" applyFont="1" applyFill="1" applyBorder="1" applyAlignment="1">
      <alignment horizontal="left" vertical="center" wrapText="1"/>
    </xf>
    <xf numFmtId="0" fontId="0" fillId="5" borderId="1" xfId="3" applyFont="1" applyFill="1" applyBorder="1" applyAlignment="1">
      <alignment horizontal="center" vertical="center"/>
    </xf>
    <xf numFmtId="0" fontId="13" fillId="3" borderId="1" xfId="5" applyFont="1" applyFill="1" applyBorder="1" applyAlignment="1">
      <alignment horizontal="center" vertical="center" wrapText="1"/>
    </xf>
    <xf numFmtId="0" fontId="9" fillId="3" borderId="0" xfId="2" applyFont="1" applyFill="1" applyAlignment="1">
      <alignment horizontal="center" vertical="center" wrapText="1"/>
    </xf>
    <xf numFmtId="0" fontId="0" fillId="0" borderId="0" xfId="0" applyAlignment="1"/>
  </cellXfs>
  <cellStyles count="8">
    <cellStyle name="Comma 2" xfId="6"/>
    <cellStyle name="Normal 2" xfId="5"/>
    <cellStyle name="Normal 2 2" xfId="3"/>
    <cellStyle name="Percent 2" xfId="7"/>
    <cellStyle name="Percent 2 2" xfId="4"/>
    <cellStyle name="Обычный" xfId="0" builtinId="0"/>
    <cellStyle name="Текст предупреждения" xfId="2" builtinId="11"/>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2.3529416608392102E-2"/>
          <c:y val="0.22280274581062001"/>
          <c:w val="0.84469020527820704"/>
          <c:h val="0.70759216636382005"/>
        </c:manualLayout>
      </c:layout>
      <c:pie3DChart>
        <c:varyColors val="1"/>
        <c:ser>
          <c:idx val="0"/>
          <c:order val="0"/>
          <c:dPt>
            <c:idx val="2"/>
            <c:bubble3D val="0"/>
            <c:explosion val="1"/>
            <c:extLst>
              <c:ext xmlns:c16="http://schemas.microsoft.com/office/drawing/2014/chart" uri="{C3380CC4-5D6E-409C-BE32-E72D297353CC}">
                <c16:uniqueId val="{00000001-2334-47BB-82C2-F4CEA0A1155F}"/>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'ER3 SEU List'!$C$12:$C$16</c:f>
              <c:strCache>
                <c:ptCount val="4"/>
                <c:pt idx="0">
                  <c:v>Building Cooling</c:v>
                </c:pt>
                <c:pt idx="1">
                  <c:v>Process Cooling</c:v>
                </c:pt>
                <c:pt idx="2">
                  <c:v>Compressed air</c:v>
                </c:pt>
                <c:pt idx="3">
                  <c:v>Lighting</c:v>
                </c:pt>
              </c:strCache>
            </c:strRef>
          </c:cat>
          <c:val>
            <c:numRef>
              <c:f>'ER3 SEU List'!$F$12:$F$16</c:f>
              <c:numCache>
                <c:formatCode>#,##0</c:formatCode>
                <c:ptCount val="5"/>
                <c:pt idx="0">
                  <c:v>4000</c:v>
                </c:pt>
                <c:pt idx="1">
                  <c:v>6000</c:v>
                </c:pt>
                <c:pt idx="2">
                  <c:v>5000</c:v>
                </c:pt>
                <c:pt idx="3">
                  <c:v>3000</c:v>
                </c:pt>
              </c:numCache>
            </c:numRef>
          </c:val>
          <c:extLst>
            <c:ext xmlns:c16="http://schemas.microsoft.com/office/drawing/2014/chart" uri="{C3380CC4-5D6E-409C-BE32-E72D297353CC}">
              <c16:uniqueId val="{00000002-2334-47BB-82C2-F4CEA0A1155F}"/>
            </c:ext>
          </c:extLst>
        </c:ser>
        <c:dLbls>
          <c:showLegendKey val="0"/>
          <c:showVal val="0"/>
          <c:showCatName val="0"/>
          <c:showSerName val="0"/>
          <c:showPercent val="1"/>
          <c:showBubbleSize val="0"/>
          <c:showLeaderLines val="1"/>
        </c:dLbls>
      </c:pie3DChart>
      <c:spPr>
        <a:noFill/>
        <a:ln w="25400">
          <a:noFill/>
        </a:ln>
      </c:spPr>
    </c:plotArea>
    <c:legend>
      <c:legendPos val="l"/>
      <c:layout>
        <c:manualLayout>
          <c:xMode val="edge"/>
          <c:yMode val="edge"/>
          <c:x val="0.75977741954143996"/>
          <c:y val="8.8680395719765798E-2"/>
          <c:w val="0.24022258045856201"/>
          <c:h val="0.848279830405817"/>
        </c:manualLayout>
      </c:layout>
      <c:overlay val="0"/>
    </c:legend>
    <c:plotVisOnly val="1"/>
    <c:dispBlanksAs val="zero"/>
    <c:showDLblsOverMax val="0"/>
  </c:chart>
  <c:spPr>
    <a:noFill/>
    <a:ln>
      <a:noFill/>
    </a:ln>
  </c:spPr>
  <c:printSettings>
    <c:headerFooter/>
    <c:pageMargins b="0.750000000000001" l="0.70000000000000095" r="0.70000000000000095" t="0.750000000000001"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
          <c:y val="7.7573995558247497E-2"/>
          <c:w val="0.25767443132108497"/>
          <c:h val="0.84497718554411505"/>
        </c:manualLayout>
      </c:layout>
      <c:barChart>
        <c:barDir val="col"/>
        <c:grouping val="percentStacked"/>
        <c:varyColors val="0"/>
        <c:ser>
          <c:idx val="0"/>
          <c:order val="0"/>
          <c:tx>
            <c:strRef>
              <c:f>'ER3 SEU List'!$B$18</c:f>
              <c:strCache>
                <c:ptCount val="1"/>
                <c:pt idx="0">
                  <c:v>Total SEU</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'ER3 SEU List'!$G$18</c:f>
              <c:numCache>
                <c:formatCode>0%</c:formatCode>
                <c:ptCount val="1"/>
                <c:pt idx="0">
                  <c:v>0.9</c:v>
                </c:pt>
              </c:numCache>
            </c:numRef>
          </c:val>
          <c:extLst>
            <c:ext xmlns:c16="http://schemas.microsoft.com/office/drawing/2014/chart" uri="{C3380CC4-5D6E-409C-BE32-E72D297353CC}">
              <c16:uniqueId val="{00000000-99BE-4E99-ADC1-F9769CBEDED4}"/>
            </c:ext>
          </c:extLst>
        </c:ser>
        <c:ser>
          <c:idx val="1"/>
          <c:order val="1"/>
          <c:tx>
            <c:strRef>
              <c:f>'ER3 SEU List'!$B$19</c:f>
              <c:strCache>
                <c:ptCount val="1"/>
                <c:pt idx="0">
                  <c:v>Total non SEU</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'ER3 SEU List'!$G$19</c:f>
              <c:numCache>
                <c:formatCode>0%</c:formatCode>
                <c:ptCount val="1"/>
                <c:pt idx="0">
                  <c:v>9.9999999999999978E-2</c:v>
                </c:pt>
              </c:numCache>
            </c:numRef>
          </c:val>
          <c:extLst>
            <c:ext xmlns:c16="http://schemas.microsoft.com/office/drawing/2014/chart" uri="{C3380CC4-5D6E-409C-BE32-E72D297353CC}">
              <c16:uniqueId val="{00000001-99BE-4E99-ADC1-F9769CBEDED4}"/>
            </c:ext>
          </c:extLst>
        </c:ser>
        <c:dLbls>
          <c:showLegendKey val="0"/>
          <c:showVal val="1"/>
          <c:showCatName val="0"/>
          <c:showSerName val="0"/>
          <c:showPercent val="0"/>
          <c:showBubbleSize val="0"/>
        </c:dLbls>
        <c:gapWidth val="0"/>
        <c:overlap val="100"/>
        <c:axId val="1944539040"/>
        <c:axId val="1944541088"/>
      </c:barChart>
      <c:catAx>
        <c:axId val="1944539040"/>
        <c:scaling>
          <c:orientation val="minMax"/>
        </c:scaling>
        <c:delete val="1"/>
        <c:axPos val="b"/>
        <c:majorTickMark val="out"/>
        <c:minorTickMark val="none"/>
        <c:tickLblPos val="none"/>
        <c:crossAx val="1944541088"/>
        <c:crosses val="autoZero"/>
        <c:auto val="1"/>
        <c:lblAlgn val="ctr"/>
        <c:lblOffset val="100"/>
        <c:noMultiLvlLbl val="0"/>
      </c:catAx>
      <c:valAx>
        <c:axId val="1944541088"/>
        <c:scaling>
          <c:orientation val="minMax"/>
          <c:max val="1"/>
          <c:min val="0"/>
        </c:scaling>
        <c:delete val="1"/>
        <c:axPos val="l"/>
        <c:numFmt formatCode="0%" sourceLinked="1"/>
        <c:majorTickMark val="none"/>
        <c:minorTickMark val="none"/>
        <c:tickLblPos val="none"/>
        <c:crossAx val="1944539040"/>
        <c:crosses val="autoZero"/>
        <c:crossBetween val="between"/>
        <c:majorUnit val="0.2"/>
      </c:valAx>
      <c:spPr>
        <a:ln>
          <a:noFill/>
        </a:ln>
      </c:spPr>
    </c:plotArea>
    <c:legend>
      <c:legendPos val="r"/>
      <c:layout>
        <c:manualLayout>
          <c:xMode val="edge"/>
          <c:yMode val="edge"/>
          <c:x val="0.383426722822439"/>
          <c:y val="7.8636785786392105E-2"/>
          <c:w val="0.61154464994201296"/>
          <c:h val="0.150418736119524"/>
        </c:manualLayout>
      </c:layout>
      <c:overlay val="0"/>
    </c:legend>
    <c:plotVisOnly val="1"/>
    <c:dispBlanksAs val="gap"/>
    <c:showDLblsOverMax val="0"/>
  </c:chart>
  <c:spPr>
    <a:noFill/>
    <a:ln>
      <a:noFill/>
    </a:ln>
  </c:spPr>
  <c:printSettings>
    <c:headerFooter/>
    <c:pageMargins b="0.750000000000001" l="0.70000000000000095" r="0.70000000000000095" t="0.750000000000001"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
          <c:y val="7.7573995558247497E-2"/>
          <c:w val="0.25767443132108497"/>
          <c:h val="0.84497718554411505"/>
        </c:manualLayout>
      </c:layout>
      <c:barChart>
        <c:barDir val="col"/>
        <c:grouping val="percentStacked"/>
        <c:varyColors val="0"/>
        <c:ser>
          <c:idx val="0"/>
          <c:order val="0"/>
          <c:tx>
            <c:strRef>
              <c:f>'ER3 SEU List'!$N$18</c:f>
              <c:strCache>
                <c:ptCount val="1"/>
                <c:pt idx="0">
                  <c:v>Total SEU</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'ER3 SEU List'!$S$18</c:f>
              <c:numCache>
                <c:formatCode>0%</c:formatCode>
                <c:ptCount val="1"/>
                <c:pt idx="0">
                  <c:v>0.75</c:v>
                </c:pt>
              </c:numCache>
            </c:numRef>
          </c:val>
          <c:extLst>
            <c:ext xmlns:c16="http://schemas.microsoft.com/office/drawing/2014/chart" uri="{C3380CC4-5D6E-409C-BE32-E72D297353CC}">
              <c16:uniqueId val="{00000000-7D06-40DA-98A5-5DA9992D4DF5}"/>
            </c:ext>
          </c:extLst>
        </c:ser>
        <c:ser>
          <c:idx val="1"/>
          <c:order val="1"/>
          <c:tx>
            <c:strRef>
              <c:f>'ER3 SEU List'!$N$19</c:f>
              <c:strCache>
                <c:ptCount val="1"/>
                <c:pt idx="0">
                  <c:v>Total non SEU</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'ER3 SEU List'!$S$19</c:f>
              <c:numCache>
                <c:formatCode>0%</c:formatCode>
                <c:ptCount val="1"/>
                <c:pt idx="0">
                  <c:v>0.25</c:v>
                </c:pt>
              </c:numCache>
            </c:numRef>
          </c:val>
          <c:extLst>
            <c:ext xmlns:c16="http://schemas.microsoft.com/office/drawing/2014/chart" uri="{C3380CC4-5D6E-409C-BE32-E72D297353CC}">
              <c16:uniqueId val="{00000001-7D06-40DA-98A5-5DA9992D4DF5}"/>
            </c:ext>
          </c:extLst>
        </c:ser>
        <c:dLbls>
          <c:showLegendKey val="0"/>
          <c:showVal val="1"/>
          <c:showCatName val="0"/>
          <c:showSerName val="0"/>
          <c:showPercent val="0"/>
          <c:showBubbleSize val="0"/>
        </c:dLbls>
        <c:gapWidth val="0"/>
        <c:overlap val="100"/>
        <c:axId val="1944565744"/>
        <c:axId val="1944567792"/>
      </c:barChart>
      <c:catAx>
        <c:axId val="1944565744"/>
        <c:scaling>
          <c:orientation val="minMax"/>
        </c:scaling>
        <c:delete val="1"/>
        <c:axPos val="b"/>
        <c:majorTickMark val="out"/>
        <c:minorTickMark val="none"/>
        <c:tickLblPos val="none"/>
        <c:crossAx val="1944567792"/>
        <c:crosses val="autoZero"/>
        <c:auto val="1"/>
        <c:lblAlgn val="ctr"/>
        <c:lblOffset val="100"/>
        <c:noMultiLvlLbl val="0"/>
      </c:catAx>
      <c:valAx>
        <c:axId val="1944567792"/>
        <c:scaling>
          <c:orientation val="minMax"/>
          <c:max val="1"/>
          <c:min val="0"/>
        </c:scaling>
        <c:delete val="1"/>
        <c:axPos val="l"/>
        <c:numFmt formatCode="0%" sourceLinked="1"/>
        <c:majorTickMark val="none"/>
        <c:minorTickMark val="none"/>
        <c:tickLblPos val="none"/>
        <c:crossAx val="1944565744"/>
        <c:crosses val="autoZero"/>
        <c:crossBetween val="between"/>
        <c:majorUnit val="0.2"/>
      </c:valAx>
      <c:spPr>
        <a:ln>
          <a:noFill/>
        </a:ln>
      </c:spPr>
    </c:plotArea>
    <c:legend>
      <c:legendPos val="r"/>
      <c:layout>
        <c:manualLayout>
          <c:xMode val="edge"/>
          <c:yMode val="edge"/>
          <c:x val="0.383426722822439"/>
          <c:y val="7.8636785786392105E-2"/>
          <c:w val="0.61154464994201296"/>
          <c:h val="0.150418736119524"/>
        </c:manualLayout>
      </c:layout>
      <c:overlay val="0"/>
    </c:legend>
    <c:plotVisOnly val="1"/>
    <c:dispBlanksAs val="gap"/>
    <c:showDLblsOverMax val="0"/>
  </c:chart>
  <c:spPr>
    <a:noFill/>
    <a:ln>
      <a:noFill/>
    </a:ln>
  </c:spPr>
  <c:printSettings>
    <c:headerFooter/>
    <c:pageMargins b="0.750000000000001" l="0.70000000000000095" r="0.70000000000000095" t="0.750000000000001"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2.3529416608392102E-2"/>
          <c:y val="0.22280274581062001"/>
          <c:w val="0.84469020527820704"/>
          <c:h val="0.70759216636382005"/>
        </c:manualLayout>
      </c:layout>
      <c:pie3DChart>
        <c:varyColors val="1"/>
        <c:ser>
          <c:idx val="0"/>
          <c:order val="0"/>
          <c:dPt>
            <c:idx val="2"/>
            <c:bubble3D val="0"/>
            <c:explosion val="1"/>
            <c:extLst>
              <c:ext xmlns:c16="http://schemas.microsoft.com/office/drawing/2014/chart" uri="{C3380CC4-5D6E-409C-BE32-E72D297353CC}">
                <c16:uniqueId val="{00000001-626F-459C-9764-845C0629847F}"/>
              </c:ext>
            </c:extLst>
          </c:dPt>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'ER3 SEU List'!$O$12:$O$16</c:f>
              <c:strCache>
                <c:ptCount val="4"/>
                <c:pt idx="0">
                  <c:v>Significant Energy Use 1</c:v>
                </c:pt>
                <c:pt idx="1">
                  <c:v>SEU 2</c:v>
                </c:pt>
                <c:pt idx="2">
                  <c:v>SEU 3</c:v>
                </c:pt>
                <c:pt idx="3">
                  <c:v>SEU 4</c:v>
                </c:pt>
              </c:strCache>
            </c:strRef>
          </c:cat>
          <c:val>
            <c:numRef>
              <c:f>'ER3 SEU List'!$R$12:$R$16</c:f>
              <c:numCache>
                <c:formatCode>#,##0</c:formatCode>
                <c:ptCount val="5"/>
                <c:pt idx="0">
                  <c:v>1000</c:v>
                </c:pt>
                <c:pt idx="1">
                  <c:v>2000</c:v>
                </c:pt>
                <c:pt idx="2">
                  <c:v>4000</c:v>
                </c:pt>
                <c:pt idx="3">
                  <c:v>8000</c:v>
                </c:pt>
              </c:numCache>
            </c:numRef>
          </c:val>
          <c:extLst>
            <c:ext xmlns:c16="http://schemas.microsoft.com/office/drawing/2014/chart" uri="{C3380CC4-5D6E-409C-BE32-E72D297353CC}">
              <c16:uniqueId val="{00000002-626F-459C-9764-845C0629847F}"/>
            </c:ext>
          </c:extLst>
        </c:ser>
        <c:dLbls>
          <c:showLegendKey val="0"/>
          <c:showVal val="0"/>
          <c:showCatName val="0"/>
          <c:showSerName val="0"/>
          <c:showPercent val="1"/>
          <c:showBubbleSize val="0"/>
          <c:showLeaderLines val="1"/>
        </c:dLbls>
      </c:pie3DChart>
      <c:spPr>
        <a:noFill/>
        <a:ln w="25400">
          <a:noFill/>
        </a:ln>
      </c:spPr>
    </c:plotArea>
    <c:legend>
      <c:legendPos val="l"/>
      <c:layout>
        <c:manualLayout>
          <c:xMode val="edge"/>
          <c:yMode val="edge"/>
          <c:x val="0.75977741954143996"/>
          <c:y val="8.8680395719765798E-2"/>
          <c:w val="0.24022258045856201"/>
          <c:h val="0.848279830405818"/>
        </c:manualLayout>
      </c:layout>
      <c:overlay val="0"/>
    </c:legend>
    <c:plotVisOnly val="1"/>
    <c:dispBlanksAs val="zero"/>
    <c:showDLblsOverMax val="0"/>
  </c:chart>
  <c:spPr>
    <a:noFill/>
    <a:ln>
      <a:noFill/>
    </a:ln>
  </c:spPr>
  <c:printSettings>
    <c:headerFooter/>
    <c:pageMargins b="0.750000000000001" l="0.70000000000000095" r="0.70000000000000095" t="0.750000000000001" header="0.3" footer="0.3"/>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0</xdr:colOff>
      <xdr:row>0</xdr:row>
      <xdr:rowOff>123825</xdr:rowOff>
    </xdr:from>
    <xdr:to>
      <xdr:col>11</xdr:col>
      <xdr:colOff>47625</xdr:colOff>
      <xdr:row>0</xdr:row>
      <xdr:rowOff>807825</xdr:rowOff>
    </xdr:to>
    <xdr:sp macro="" textlink="">
      <xdr:nvSpPr>
        <xdr:cNvPr id="2" name="TextBox 38"/>
        <xdr:cNvSpPr txBox="1"/>
      </xdr:nvSpPr>
      <xdr:spPr>
        <a:xfrm>
          <a:off x="1805940" y="123825"/>
          <a:ext cx="4863465" cy="591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lstStyle/>
        <a:p>
          <a:pPr algn="l"/>
          <a:r>
            <a:rPr lang="en-US" sz="1600"/>
            <a:t>Pratical</a:t>
          </a:r>
          <a:r>
            <a:rPr lang="en-US" sz="1600" baseline="0"/>
            <a:t> Guide for </a:t>
          </a:r>
        </a:p>
        <a:p>
          <a:pPr algn="l"/>
          <a:r>
            <a:rPr lang="en-US" sz="1600" b="1" baseline="0">
              <a:solidFill>
                <a:schemeClr val="accent3">
                  <a:lumMod val="75000"/>
                </a:schemeClr>
              </a:solidFill>
            </a:rPr>
            <a:t>Implementing an Energy Management System</a:t>
          </a:r>
          <a:endParaRPr lang="en-US" sz="1600" b="1">
            <a:solidFill>
              <a:schemeClr val="accent3">
                <a:lumMod val="75000"/>
              </a:schemeClr>
            </a:solidFill>
          </a:endParaRPr>
        </a:p>
      </xdr:txBody>
    </xdr:sp>
    <xdr:clientData/>
  </xdr:twoCellAnchor>
  <xdr:twoCellAnchor>
    <xdr:from>
      <xdr:col>15</xdr:col>
      <xdr:colOff>9525</xdr:colOff>
      <xdr:row>0</xdr:row>
      <xdr:rowOff>123825</xdr:rowOff>
    </xdr:from>
    <xdr:to>
      <xdr:col>24</xdr:col>
      <xdr:colOff>0</xdr:colOff>
      <xdr:row>0</xdr:row>
      <xdr:rowOff>807825</xdr:rowOff>
    </xdr:to>
    <xdr:sp macro="" textlink="">
      <xdr:nvSpPr>
        <xdr:cNvPr id="3" name="TextBox 38"/>
        <xdr:cNvSpPr txBox="1"/>
      </xdr:nvSpPr>
      <xdr:spPr>
        <a:xfrm>
          <a:off x="9039225" y="123825"/>
          <a:ext cx="5408295" cy="591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lstStyle/>
        <a:p>
          <a:pPr algn="l"/>
          <a:r>
            <a:rPr lang="en-US" sz="1600"/>
            <a:t>Pratical</a:t>
          </a:r>
          <a:r>
            <a:rPr lang="en-US" sz="1600" baseline="0"/>
            <a:t> Guide for </a:t>
          </a:r>
        </a:p>
        <a:p>
          <a:pPr algn="l"/>
          <a:r>
            <a:rPr lang="en-US" sz="1600" b="1" baseline="0">
              <a:solidFill>
                <a:schemeClr val="accent3">
                  <a:lumMod val="75000"/>
                </a:schemeClr>
              </a:solidFill>
            </a:rPr>
            <a:t>Implementing an Energy Management System</a:t>
          </a:r>
          <a:endParaRPr lang="en-US" sz="1600" b="1">
            <a:solidFill>
              <a:schemeClr val="accent3">
                <a:lumMod val="75000"/>
              </a:schemeClr>
            </a:solidFill>
          </a:endParaRPr>
        </a:p>
      </xdr:txBody>
    </xdr:sp>
    <xdr:clientData/>
  </xdr:twoCellAnchor>
  <xdr:twoCellAnchor>
    <xdr:from>
      <xdr:col>3</xdr:col>
      <xdr:colOff>0</xdr:colOff>
      <xdr:row>21</xdr:row>
      <xdr:rowOff>123825</xdr:rowOff>
    </xdr:from>
    <xdr:to>
      <xdr:col>10</xdr:col>
      <xdr:colOff>647699</xdr:colOff>
      <xdr:row>34</xdr:row>
      <xdr:rowOff>123825</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22</xdr:row>
      <xdr:rowOff>0</xdr:rowOff>
    </xdr:from>
    <xdr:to>
      <xdr:col>4</xdr:col>
      <xdr:colOff>0</xdr:colOff>
      <xdr:row>35</xdr:row>
      <xdr:rowOff>0</xdr:rowOff>
    </xdr:to>
    <xdr:graphicFrame macro="">
      <xdr:nvGraphicFramePr>
        <xdr:cNvPr id="5" name="10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22225</xdr:colOff>
      <xdr:row>22</xdr:row>
      <xdr:rowOff>0</xdr:rowOff>
    </xdr:from>
    <xdr:to>
      <xdr:col>16</xdr:col>
      <xdr:colOff>22225</xdr:colOff>
      <xdr:row>35</xdr:row>
      <xdr:rowOff>0</xdr:rowOff>
    </xdr:to>
    <xdr:graphicFrame macro="">
      <xdr:nvGraphicFramePr>
        <xdr:cNvPr id="6" name="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0</xdr:colOff>
      <xdr:row>21</xdr:row>
      <xdr:rowOff>120650</xdr:rowOff>
    </xdr:from>
    <xdr:to>
      <xdr:col>22</xdr:col>
      <xdr:colOff>581024</xdr:colOff>
      <xdr:row>34</xdr:row>
      <xdr:rowOff>120650</xdr:rowOff>
    </xdr:to>
    <xdr:graphicFrame macro="">
      <xdr:nvGraphicFramePr>
        <xdr:cNvPr id="7" name="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26458</xdr:colOff>
      <xdr:row>0</xdr:row>
      <xdr:rowOff>0</xdr:rowOff>
    </xdr:from>
    <xdr:to>
      <xdr:col>12</xdr:col>
      <xdr:colOff>0</xdr:colOff>
      <xdr:row>0</xdr:row>
      <xdr:rowOff>354541</xdr:rowOff>
    </xdr:to>
    <xdr:pic>
      <xdr:nvPicPr>
        <xdr:cNvPr id="8" name="Picture 4"/>
        <xdr:cNvPicPr>
          <a:picLocks noChangeAspect="1" noChangeArrowheads="1"/>
        </xdr:cNvPicPr>
      </xdr:nvPicPr>
      <xdr:blipFill>
        <a:blip xmlns:r="http://schemas.openxmlformats.org/officeDocument/2006/relationships" r:embed="rId5"/>
        <a:srcRect l="3691" t="13170" r="10679" b="18957"/>
        <a:stretch>
          <a:fillRect/>
        </a:stretch>
      </xdr:blipFill>
      <xdr:spPr bwMode="auto">
        <a:xfrm>
          <a:off x="4842298" y="0"/>
          <a:ext cx="2381462" cy="179281"/>
        </a:xfrm>
        <a:prstGeom prst="rect">
          <a:avLst/>
        </a:prstGeom>
        <a:noFill/>
        <a:ln w="1">
          <a:noFill/>
          <a:miter lim="800000"/>
          <a:headEnd/>
          <a:tailEnd type="none" w="med" len="med"/>
        </a:ln>
        <a:effectLst/>
      </xdr:spPr>
    </xdr:pic>
    <xdr:clientData/>
  </xdr:twoCellAnchor>
  <xdr:twoCellAnchor>
    <xdr:from>
      <xdr:col>20</xdr:col>
      <xdr:colOff>93133</xdr:colOff>
      <xdr:row>0</xdr:row>
      <xdr:rowOff>0</xdr:rowOff>
    </xdr:from>
    <xdr:to>
      <xdr:col>24</xdr:col>
      <xdr:colOff>0</xdr:colOff>
      <xdr:row>0</xdr:row>
      <xdr:rowOff>354541</xdr:rowOff>
    </xdr:to>
    <xdr:pic>
      <xdr:nvPicPr>
        <xdr:cNvPr id="9" name="Picture 4"/>
        <xdr:cNvPicPr>
          <a:picLocks noChangeAspect="1" noChangeArrowheads="1"/>
        </xdr:cNvPicPr>
      </xdr:nvPicPr>
      <xdr:blipFill>
        <a:blip xmlns:r="http://schemas.openxmlformats.org/officeDocument/2006/relationships" r:embed="rId5"/>
        <a:srcRect l="3691" t="13170" r="10679" b="18957"/>
        <a:stretch>
          <a:fillRect/>
        </a:stretch>
      </xdr:blipFill>
      <xdr:spPr bwMode="auto">
        <a:xfrm>
          <a:off x="12132733" y="0"/>
          <a:ext cx="2314787" cy="179281"/>
        </a:xfrm>
        <a:prstGeom prst="rect">
          <a:avLst/>
        </a:prstGeom>
        <a:noFill/>
        <a:ln w="1">
          <a:noFill/>
          <a:miter lim="800000"/>
          <a:headEnd/>
          <a:tailEnd type="none" w="med" len="med"/>
        </a:ln>
        <a:effectLst/>
      </xdr:spPr>
    </xdr:pic>
    <xdr:clientData/>
  </xdr:twoCellAnchor>
  <xdr:twoCellAnchor>
    <xdr:from>
      <xdr:col>0</xdr:col>
      <xdr:colOff>0</xdr:colOff>
      <xdr:row>0</xdr:row>
      <xdr:rowOff>0</xdr:rowOff>
    </xdr:from>
    <xdr:to>
      <xdr:col>2</xdr:col>
      <xdr:colOff>405665</xdr:colOff>
      <xdr:row>0</xdr:row>
      <xdr:rowOff>792000</xdr:rowOff>
    </xdr:to>
    <xdr:pic>
      <xdr:nvPicPr>
        <xdr:cNvPr id="10" name="Picture 2"/>
        <xdr:cNvPicPr>
          <a:picLocks noChangeAspect="1" noChangeArrowheads="1"/>
        </xdr:cNvPicPr>
      </xdr:nvPicPr>
      <xdr:blipFill>
        <a:blip xmlns:r="http://schemas.openxmlformats.org/officeDocument/2006/relationships" r:embed="rId6"/>
        <a:srcRect/>
        <a:stretch>
          <a:fillRect/>
        </a:stretch>
      </xdr:blipFill>
      <xdr:spPr bwMode="auto">
        <a:xfrm>
          <a:off x="0" y="0"/>
          <a:ext cx="1609625" cy="182400"/>
        </a:xfrm>
        <a:prstGeom prst="rect">
          <a:avLst/>
        </a:prstGeom>
        <a:noFill/>
        <a:ln w="1">
          <a:noFill/>
          <a:miter lim="800000"/>
          <a:headEnd/>
          <a:tailEnd type="none" w="med" len="med"/>
        </a:ln>
        <a:effectLst/>
      </xdr:spPr>
    </xdr:pic>
    <xdr:clientData/>
  </xdr:twoCellAnchor>
  <xdr:twoCellAnchor>
    <xdr:from>
      <xdr:col>12</xdr:col>
      <xdr:colOff>0</xdr:colOff>
      <xdr:row>0</xdr:row>
      <xdr:rowOff>0</xdr:rowOff>
    </xdr:from>
    <xdr:to>
      <xdr:col>14</xdr:col>
      <xdr:colOff>405665</xdr:colOff>
      <xdr:row>0</xdr:row>
      <xdr:rowOff>792000</xdr:rowOff>
    </xdr:to>
    <xdr:pic>
      <xdr:nvPicPr>
        <xdr:cNvPr id="11" name="Picture 2"/>
        <xdr:cNvPicPr>
          <a:picLocks noChangeAspect="1" noChangeArrowheads="1"/>
        </xdr:cNvPicPr>
      </xdr:nvPicPr>
      <xdr:blipFill>
        <a:blip xmlns:r="http://schemas.openxmlformats.org/officeDocument/2006/relationships" r:embed="rId6"/>
        <a:srcRect/>
        <a:stretch>
          <a:fillRect/>
        </a:stretch>
      </xdr:blipFill>
      <xdr:spPr bwMode="auto">
        <a:xfrm>
          <a:off x="7223760" y="0"/>
          <a:ext cx="1609625" cy="182400"/>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695325</xdr:colOff>
      <xdr:row>0</xdr:row>
      <xdr:rowOff>123825</xdr:rowOff>
    </xdr:from>
    <xdr:to>
      <xdr:col>8</xdr:col>
      <xdr:colOff>85725</xdr:colOff>
      <xdr:row>0</xdr:row>
      <xdr:rowOff>807825</xdr:rowOff>
    </xdr:to>
    <xdr:sp macro="" textlink="">
      <xdr:nvSpPr>
        <xdr:cNvPr id="2" name="TextBox 38"/>
        <xdr:cNvSpPr txBox="1"/>
      </xdr:nvSpPr>
      <xdr:spPr>
        <a:xfrm>
          <a:off x="1205865" y="123825"/>
          <a:ext cx="3695700" cy="591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lstStyle/>
        <a:p>
          <a:pPr algn="l"/>
          <a:r>
            <a:rPr lang="en-US" sz="1600"/>
            <a:t>Pratical</a:t>
          </a:r>
          <a:r>
            <a:rPr lang="en-US" sz="1600" baseline="0"/>
            <a:t> Guide for </a:t>
          </a:r>
        </a:p>
        <a:p>
          <a:pPr algn="l"/>
          <a:r>
            <a:rPr lang="en-US" sz="1600" b="1" baseline="0">
              <a:solidFill>
                <a:schemeClr val="accent3">
                  <a:lumMod val="75000"/>
                </a:schemeClr>
              </a:solidFill>
            </a:rPr>
            <a:t>Implementing an Energy Management System</a:t>
          </a:r>
          <a:endParaRPr lang="en-US" sz="1600" b="1">
            <a:solidFill>
              <a:schemeClr val="accent3">
                <a:lumMod val="75000"/>
              </a:schemeClr>
            </a:solidFill>
          </a:endParaRPr>
        </a:p>
      </xdr:txBody>
    </xdr:sp>
    <xdr:clientData/>
  </xdr:twoCellAnchor>
  <xdr:twoCellAnchor>
    <xdr:from>
      <xdr:col>5</xdr:col>
      <xdr:colOff>150283</xdr:colOff>
      <xdr:row>0</xdr:row>
      <xdr:rowOff>0</xdr:rowOff>
    </xdr:from>
    <xdr:to>
      <xdr:col>8</xdr:col>
      <xdr:colOff>19050</xdr:colOff>
      <xdr:row>0</xdr:row>
      <xdr:rowOff>354541</xdr:rowOff>
    </xdr:to>
    <xdr:pic>
      <xdr:nvPicPr>
        <xdr:cNvPr id="3" name="Picture 4"/>
        <xdr:cNvPicPr>
          <a:picLocks noChangeAspect="1" noChangeArrowheads="1"/>
        </xdr:cNvPicPr>
      </xdr:nvPicPr>
      <xdr:blipFill>
        <a:blip xmlns:r="http://schemas.openxmlformats.org/officeDocument/2006/relationships" r:embed="rId1"/>
        <a:srcRect l="3691" t="13170" r="10679" b="18957"/>
        <a:stretch>
          <a:fillRect/>
        </a:stretch>
      </xdr:blipFill>
      <xdr:spPr bwMode="auto">
        <a:xfrm>
          <a:off x="3160183" y="0"/>
          <a:ext cx="1674707" cy="179281"/>
        </a:xfrm>
        <a:prstGeom prst="rect">
          <a:avLst/>
        </a:prstGeom>
        <a:noFill/>
        <a:ln w="1">
          <a:noFill/>
          <a:miter lim="800000"/>
          <a:headEnd/>
          <a:tailEnd type="none" w="med" len="med"/>
        </a:ln>
        <a:effectLst/>
      </xdr:spPr>
    </xdr:pic>
    <xdr:clientData/>
  </xdr:twoCellAnchor>
  <xdr:twoCellAnchor>
    <xdr:from>
      <xdr:col>0</xdr:col>
      <xdr:colOff>0</xdr:colOff>
      <xdr:row>0</xdr:row>
      <xdr:rowOff>0</xdr:rowOff>
    </xdr:from>
    <xdr:to>
      <xdr:col>1</xdr:col>
      <xdr:colOff>415190</xdr:colOff>
      <xdr:row>0</xdr:row>
      <xdr:rowOff>792000</xdr:rowOff>
    </xdr:to>
    <xdr:pic>
      <xdr:nvPicPr>
        <xdr:cNvPr id="4" name="Picture 2"/>
        <xdr:cNvPicPr>
          <a:picLocks noChangeAspect="1" noChangeArrowheads="1"/>
        </xdr:cNvPicPr>
      </xdr:nvPicPr>
      <xdr:blipFill>
        <a:blip xmlns:r="http://schemas.openxmlformats.org/officeDocument/2006/relationships" r:embed="rId2"/>
        <a:srcRect/>
        <a:stretch>
          <a:fillRect/>
        </a:stretch>
      </xdr:blipFill>
      <xdr:spPr bwMode="auto">
        <a:xfrm>
          <a:off x="0" y="0"/>
          <a:ext cx="1017170" cy="182400"/>
        </a:xfrm>
        <a:prstGeom prst="rect">
          <a:avLst/>
        </a:prstGeom>
        <a:noFill/>
        <a:ln w="1">
          <a:noFill/>
          <a:miter lim="800000"/>
          <a:headEnd/>
          <a:tailEnd type="none" w="med" len="med"/>
        </a:ln>
        <a:effec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704850</xdr:colOff>
      <xdr:row>0</xdr:row>
      <xdr:rowOff>123825</xdr:rowOff>
    </xdr:from>
    <xdr:to>
      <xdr:col>8</xdr:col>
      <xdr:colOff>19050</xdr:colOff>
      <xdr:row>0</xdr:row>
      <xdr:rowOff>807825</xdr:rowOff>
    </xdr:to>
    <xdr:sp macro="" textlink="">
      <xdr:nvSpPr>
        <xdr:cNvPr id="2" name="TextBox 38"/>
        <xdr:cNvSpPr txBox="1"/>
      </xdr:nvSpPr>
      <xdr:spPr>
        <a:xfrm>
          <a:off x="1200150" y="123825"/>
          <a:ext cx="3634740" cy="591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lstStyle/>
        <a:p>
          <a:pPr algn="l"/>
          <a:r>
            <a:rPr lang="en-US" sz="1600"/>
            <a:t>Pratical</a:t>
          </a:r>
          <a:r>
            <a:rPr lang="en-US" sz="1600" baseline="0"/>
            <a:t> Guide for </a:t>
          </a:r>
        </a:p>
        <a:p>
          <a:pPr algn="l"/>
          <a:r>
            <a:rPr lang="en-US" sz="1600" b="1" baseline="0">
              <a:solidFill>
                <a:schemeClr val="accent3">
                  <a:lumMod val="75000"/>
                </a:schemeClr>
              </a:solidFill>
            </a:rPr>
            <a:t>Implementing an Energy Management System</a:t>
          </a:r>
          <a:endParaRPr lang="en-US" sz="1600" b="1">
            <a:solidFill>
              <a:schemeClr val="accent3">
                <a:lumMod val="75000"/>
              </a:schemeClr>
            </a:solidFill>
          </a:endParaRPr>
        </a:p>
      </xdr:txBody>
    </xdr:sp>
    <xdr:clientData/>
  </xdr:twoCellAnchor>
  <xdr:twoCellAnchor>
    <xdr:from>
      <xdr:col>4</xdr:col>
      <xdr:colOff>578908</xdr:colOff>
      <xdr:row>0</xdr:row>
      <xdr:rowOff>0</xdr:rowOff>
    </xdr:from>
    <xdr:to>
      <xdr:col>8</xdr:col>
      <xdr:colOff>28575</xdr:colOff>
      <xdr:row>0</xdr:row>
      <xdr:rowOff>354541</xdr:rowOff>
    </xdr:to>
    <xdr:pic>
      <xdr:nvPicPr>
        <xdr:cNvPr id="3" name="Picture 4"/>
        <xdr:cNvPicPr>
          <a:picLocks noChangeAspect="1" noChangeArrowheads="1"/>
        </xdr:cNvPicPr>
      </xdr:nvPicPr>
      <xdr:blipFill>
        <a:blip xmlns:r="http://schemas.openxmlformats.org/officeDocument/2006/relationships" r:embed="rId1"/>
        <a:srcRect l="3691" t="13170" r="10679" b="18957"/>
        <a:stretch>
          <a:fillRect/>
        </a:stretch>
      </xdr:blipFill>
      <xdr:spPr bwMode="auto">
        <a:xfrm>
          <a:off x="2986828" y="0"/>
          <a:ext cx="1857587" cy="179281"/>
        </a:xfrm>
        <a:prstGeom prst="rect">
          <a:avLst/>
        </a:prstGeom>
        <a:noFill/>
        <a:ln w="1">
          <a:noFill/>
          <a:miter lim="800000"/>
          <a:headEnd/>
          <a:tailEnd type="none" w="med" len="med"/>
        </a:ln>
        <a:effectLst/>
      </xdr:spPr>
    </xdr:pic>
    <xdr:clientData/>
  </xdr:twoCellAnchor>
  <xdr:twoCellAnchor>
    <xdr:from>
      <xdr:col>0</xdr:col>
      <xdr:colOff>0</xdr:colOff>
      <xdr:row>0</xdr:row>
      <xdr:rowOff>0</xdr:rowOff>
    </xdr:from>
    <xdr:to>
      <xdr:col>1</xdr:col>
      <xdr:colOff>424715</xdr:colOff>
      <xdr:row>0</xdr:row>
      <xdr:rowOff>792000</xdr:rowOff>
    </xdr:to>
    <xdr:pic>
      <xdr:nvPicPr>
        <xdr:cNvPr id="4" name="Picture 2"/>
        <xdr:cNvPicPr>
          <a:picLocks noChangeAspect="1" noChangeArrowheads="1"/>
        </xdr:cNvPicPr>
      </xdr:nvPicPr>
      <xdr:blipFill>
        <a:blip xmlns:r="http://schemas.openxmlformats.org/officeDocument/2006/relationships" r:embed="rId2"/>
        <a:srcRect/>
        <a:stretch>
          <a:fillRect/>
        </a:stretch>
      </xdr:blipFill>
      <xdr:spPr bwMode="auto">
        <a:xfrm>
          <a:off x="0" y="0"/>
          <a:ext cx="1026695" cy="182400"/>
        </a:xfrm>
        <a:prstGeom prst="rect">
          <a:avLst/>
        </a:prstGeom>
        <a:noFill/>
        <a:ln w="1">
          <a:noFill/>
          <a:miter lim="800000"/>
          <a:headEnd/>
          <a:tailEnd type="none" w="med" len="med"/>
        </a:ln>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676275</xdr:colOff>
      <xdr:row>0</xdr:row>
      <xdr:rowOff>123825</xdr:rowOff>
    </xdr:from>
    <xdr:to>
      <xdr:col>8</xdr:col>
      <xdr:colOff>171450</xdr:colOff>
      <xdr:row>0</xdr:row>
      <xdr:rowOff>807825</xdr:rowOff>
    </xdr:to>
    <xdr:sp macro="" textlink="">
      <xdr:nvSpPr>
        <xdr:cNvPr id="2" name="TextBox 38"/>
        <xdr:cNvSpPr txBox="1"/>
      </xdr:nvSpPr>
      <xdr:spPr>
        <a:xfrm>
          <a:off x="1202055" y="123825"/>
          <a:ext cx="3785235" cy="591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lstStyle/>
        <a:p>
          <a:pPr algn="l"/>
          <a:r>
            <a:rPr lang="en-US" sz="1600"/>
            <a:t>Pratical</a:t>
          </a:r>
          <a:r>
            <a:rPr lang="en-US" sz="1600" baseline="0"/>
            <a:t> Guide for </a:t>
          </a:r>
        </a:p>
        <a:p>
          <a:pPr algn="l"/>
          <a:r>
            <a:rPr lang="en-US" sz="1600" b="1" baseline="0">
              <a:solidFill>
                <a:schemeClr val="accent3">
                  <a:lumMod val="75000"/>
                </a:schemeClr>
              </a:solidFill>
            </a:rPr>
            <a:t>Implementing an Energy Management System</a:t>
          </a:r>
          <a:endParaRPr lang="en-US" sz="1600" b="1">
            <a:solidFill>
              <a:schemeClr val="accent3">
                <a:lumMod val="75000"/>
              </a:schemeClr>
            </a:solidFill>
          </a:endParaRPr>
        </a:p>
      </xdr:txBody>
    </xdr:sp>
    <xdr:clientData/>
  </xdr:twoCellAnchor>
  <xdr:twoCellAnchor>
    <xdr:from>
      <xdr:col>5</xdr:col>
      <xdr:colOff>26458</xdr:colOff>
      <xdr:row>0</xdr:row>
      <xdr:rowOff>0</xdr:rowOff>
    </xdr:from>
    <xdr:to>
      <xdr:col>7</xdr:col>
      <xdr:colOff>638175</xdr:colOff>
      <xdr:row>0</xdr:row>
      <xdr:rowOff>354541</xdr:rowOff>
    </xdr:to>
    <xdr:pic>
      <xdr:nvPicPr>
        <xdr:cNvPr id="3" name="Picture 4"/>
        <xdr:cNvPicPr>
          <a:picLocks noChangeAspect="1" noChangeArrowheads="1"/>
        </xdr:cNvPicPr>
      </xdr:nvPicPr>
      <xdr:blipFill>
        <a:blip xmlns:r="http://schemas.openxmlformats.org/officeDocument/2006/relationships" r:embed="rId1"/>
        <a:srcRect l="3691" t="13170" r="10679" b="18957"/>
        <a:stretch>
          <a:fillRect/>
        </a:stretch>
      </xdr:blipFill>
      <xdr:spPr bwMode="auto">
        <a:xfrm>
          <a:off x="3036358" y="0"/>
          <a:ext cx="1777577" cy="179281"/>
        </a:xfrm>
        <a:prstGeom prst="rect">
          <a:avLst/>
        </a:prstGeom>
        <a:noFill/>
        <a:ln w="1">
          <a:noFill/>
          <a:miter lim="800000"/>
          <a:headEnd/>
          <a:tailEnd type="none" w="med" len="med"/>
        </a:ln>
        <a:effectLst/>
      </xdr:spPr>
    </xdr:pic>
    <xdr:clientData/>
  </xdr:twoCellAnchor>
  <xdr:twoCellAnchor>
    <xdr:from>
      <xdr:col>0</xdr:col>
      <xdr:colOff>0</xdr:colOff>
      <xdr:row>0</xdr:row>
      <xdr:rowOff>0</xdr:rowOff>
    </xdr:from>
    <xdr:to>
      <xdr:col>1</xdr:col>
      <xdr:colOff>396140</xdr:colOff>
      <xdr:row>0</xdr:row>
      <xdr:rowOff>792000</xdr:rowOff>
    </xdr:to>
    <xdr:pic>
      <xdr:nvPicPr>
        <xdr:cNvPr id="4" name="Picture 2"/>
        <xdr:cNvPicPr>
          <a:picLocks noChangeAspect="1" noChangeArrowheads="1"/>
        </xdr:cNvPicPr>
      </xdr:nvPicPr>
      <xdr:blipFill>
        <a:blip xmlns:r="http://schemas.openxmlformats.org/officeDocument/2006/relationships" r:embed="rId2"/>
        <a:srcRect/>
        <a:stretch>
          <a:fillRect/>
        </a:stretch>
      </xdr:blipFill>
      <xdr:spPr bwMode="auto">
        <a:xfrm>
          <a:off x="0" y="0"/>
          <a:ext cx="998120" cy="182400"/>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21"/>
  <sheetViews>
    <sheetView tabSelected="1" topLeftCell="A4" zoomScale="150" zoomScaleNormal="150" zoomScalePageLayoutView="150" workbookViewId="0">
      <selection activeCell="K12" sqref="K12"/>
    </sheetView>
  </sheetViews>
  <sheetFormatPr defaultColWidth="8.77734375" defaultRowHeight="14.4" x14ac:dyDescent="0.3"/>
  <cols>
    <col min="1" max="1" width="0.77734375" style="1" customWidth="1"/>
    <col min="2" max="2" width="2.33203125" style="1" customWidth="1"/>
    <col min="3" max="3" width="10.33203125" style="1" customWidth="1"/>
    <col min="4" max="4" width="9.6640625" style="1" customWidth="1"/>
    <col min="5" max="5" width="9" style="1" bestFit="1" customWidth="1"/>
    <col min="6" max="6" width="7.6640625" style="1" customWidth="1"/>
    <col min="7" max="7" width="6.6640625" style="1" customWidth="1"/>
    <col min="8" max="8" width="9.44140625" style="1" customWidth="1"/>
    <col min="9" max="9" width="12.6640625" style="1" customWidth="1"/>
    <col min="10" max="10" width="7.6640625" style="1" customWidth="1"/>
    <col min="11" max="11" width="8.6640625" style="1" customWidth="1"/>
    <col min="12" max="13" width="0.77734375" style="1" customWidth="1"/>
    <col min="14" max="14" width="2.33203125" style="1" customWidth="1"/>
    <col min="15" max="15" width="10.33203125" style="1" customWidth="1"/>
    <col min="16" max="16" width="9.6640625" style="1" customWidth="1"/>
    <col min="17" max="17" width="9" style="1" bestFit="1" customWidth="1"/>
    <col min="18" max="18" width="7.6640625" style="1" customWidth="1"/>
    <col min="19" max="19" width="6.6640625" style="1" customWidth="1"/>
    <col min="20" max="20" width="9.44140625" style="1" customWidth="1"/>
    <col min="21" max="21" width="12.6640625" style="1" customWidth="1"/>
    <col min="22" max="22" width="7.6640625" style="1" customWidth="1"/>
    <col min="23" max="23" width="8.6640625" style="1" customWidth="1"/>
    <col min="24" max="24" width="0.77734375" style="1" customWidth="1"/>
    <col min="25" max="16384" width="8.77734375" style="1"/>
  </cols>
  <sheetData>
    <row r="1" spans="1:24" ht="64.95" customHeight="1" x14ac:dyDescent="0.3">
      <c r="B1" s="33"/>
      <c r="C1" s="33"/>
      <c r="D1" s="33"/>
      <c r="E1" s="33"/>
      <c r="F1" s="33"/>
      <c r="G1" s="33"/>
      <c r="L1" s="3"/>
      <c r="M1" s="3"/>
    </row>
    <row r="2" spans="1:24" ht="3" customHeight="1" x14ac:dyDescent="0.3">
      <c r="A2" s="35"/>
      <c r="B2" s="35"/>
      <c r="C2" s="35"/>
      <c r="D2" s="35"/>
      <c r="E2" s="35"/>
      <c r="F2" s="35"/>
      <c r="G2" s="35"/>
      <c r="H2" s="34"/>
      <c r="I2" s="34"/>
      <c r="J2" s="34"/>
      <c r="K2" s="34"/>
      <c r="L2" s="34"/>
      <c r="M2" s="34"/>
      <c r="N2" s="34"/>
      <c r="O2" s="34"/>
      <c r="P2" s="34"/>
      <c r="Q2" s="34"/>
      <c r="R2" s="34"/>
      <c r="S2" s="34"/>
      <c r="T2" s="34"/>
      <c r="U2" s="34"/>
      <c r="V2" s="34"/>
      <c r="W2" s="34"/>
      <c r="X2" s="34"/>
    </row>
    <row r="3" spans="1:24" ht="15" customHeight="1" x14ac:dyDescent="0.3">
      <c r="B3" s="33"/>
      <c r="C3" s="33"/>
      <c r="D3" s="33"/>
      <c r="E3" s="33"/>
      <c r="F3" s="33"/>
      <c r="G3" s="33"/>
      <c r="L3" s="3"/>
      <c r="M3" s="3"/>
    </row>
    <row r="4" spans="1:24" ht="18.75" customHeight="1" x14ac:dyDescent="0.3">
      <c r="A4" s="32" t="s">
        <v>39</v>
      </c>
      <c r="B4" s="32"/>
      <c r="C4" s="32"/>
      <c r="D4" s="32"/>
      <c r="E4" s="32"/>
      <c r="F4" s="32"/>
      <c r="G4" s="32"/>
      <c r="H4" s="32"/>
      <c r="I4" s="32"/>
      <c r="J4" s="32"/>
      <c r="K4" s="32"/>
      <c r="L4" s="32"/>
      <c r="M4" s="32" t="s">
        <v>39</v>
      </c>
      <c r="N4" s="32"/>
      <c r="O4" s="32"/>
      <c r="P4" s="32"/>
      <c r="Q4" s="32"/>
      <c r="R4" s="32"/>
      <c r="S4" s="32"/>
      <c r="T4" s="32"/>
      <c r="U4" s="32"/>
      <c r="V4" s="32"/>
      <c r="W4" s="32"/>
      <c r="X4" s="32"/>
    </row>
    <row r="5" spans="1:24" ht="10.050000000000001" customHeight="1" x14ac:dyDescent="0.3">
      <c r="B5" s="30"/>
      <c r="C5" s="30"/>
      <c r="D5" s="30"/>
      <c r="E5" s="30"/>
      <c r="F5" s="30"/>
      <c r="G5" s="30"/>
      <c r="H5" s="30"/>
      <c r="L5" s="3"/>
      <c r="M5" s="3"/>
    </row>
    <row r="6" spans="1:24" ht="18" x14ac:dyDescent="0.3">
      <c r="A6" s="31" t="s">
        <v>38</v>
      </c>
      <c r="B6" s="31"/>
      <c r="C6" s="31"/>
      <c r="D6" s="31"/>
      <c r="E6" s="31"/>
      <c r="F6" s="31"/>
      <c r="G6" s="31"/>
      <c r="H6" s="31"/>
      <c r="I6" s="31"/>
      <c r="J6" s="31"/>
      <c r="K6" s="31"/>
      <c r="L6" s="31"/>
      <c r="M6" s="31" t="s">
        <v>38</v>
      </c>
      <c r="N6" s="31"/>
      <c r="O6" s="31"/>
      <c r="P6" s="31"/>
      <c r="Q6" s="31"/>
      <c r="R6" s="31"/>
      <c r="S6" s="31"/>
      <c r="T6" s="31"/>
      <c r="U6" s="31"/>
      <c r="V6" s="31"/>
      <c r="W6" s="31"/>
      <c r="X6" s="31"/>
    </row>
    <row r="7" spans="1:24" ht="10.050000000000001" customHeight="1" x14ac:dyDescent="0.3">
      <c r="B7" s="30"/>
      <c r="C7" s="30"/>
      <c r="D7" s="30"/>
      <c r="E7" s="30"/>
      <c r="F7" s="30"/>
      <c r="G7" s="30"/>
      <c r="H7" s="30"/>
      <c r="L7" s="3"/>
      <c r="M7" s="3"/>
    </row>
    <row r="8" spans="1:24" ht="121.5" customHeight="1" x14ac:dyDescent="0.3">
      <c r="B8" s="28" t="s">
        <v>37</v>
      </c>
      <c r="C8" s="28"/>
      <c r="D8" s="28"/>
      <c r="E8" s="28"/>
      <c r="F8" s="28"/>
      <c r="G8" s="28"/>
      <c r="H8" s="28"/>
      <c r="I8" s="28"/>
      <c r="J8" s="28"/>
      <c r="K8" s="28"/>
      <c r="L8" s="29"/>
      <c r="M8" s="29"/>
      <c r="N8" s="28" t="s">
        <v>37</v>
      </c>
      <c r="O8" s="28"/>
      <c r="P8" s="28"/>
      <c r="Q8" s="28"/>
      <c r="R8" s="28"/>
      <c r="S8" s="28"/>
      <c r="T8" s="28"/>
      <c r="U8" s="28"/>
      <c r="V8" s="28"/>
      <c r="W8" s="28"/>
    </row>
    <row r="9" spans="1:24" ht="10.050000000000001" customHeight="1" x14ac:dyDescent="0.3">
      <c r="L9" s="3"/>
      <c r="M9" s="3"/>
      <c r="X9" s="27"/>
    </row>
    <row r="10" spans="1:24" ht="18" x14ac:dyDescent="0.35">
      <c r="B10" s="24" t="s">
        <v>36</v>
      </c>
      <c r="C10" s="24"/>
      <c r="D10" s="24"/>
      <c r="E10" s="24"/>
      <c r="F10" s="24"/>
      <c r="G10" s="24"/>
      <c r="H10" s="24"/>
      <c r="I10" s="24"/>
      <c r="J10" s="24"/>
      <c r="K10" s="24"/>
      <c r="L10" s="26"/>
      <c r="M10" s="25"/>
      <c r="N10" s="24" t="s">
        <v>35</v>
      </c>
      <c r="O10" s="24"/>
      <c r="P10" s="24"/>
      <c r="Q10" s="24"/>
      <c r="R10" s="24"/>
      <c r="S10" s="24"/>
      <c r="T10" s="24"/>
      <c r="U10" s="24"/>
      <c r="V10" s="24"/>
      <c r="W10" s="24"/>
    </row>
    <row r="11" spans="1:24" ht="51" customHeight="1" x14ac:dyDescent="0.3">
      <c r="B11" s="21" t="s">
        <v>34</v>
      </c>
      <c r="C11" s="20" t="s">
        <v>33</v>
      </c>
      <c r="D11" s="20" t="s">
        <v>32</v>
      </c>
      <c r="E11" s="20" t="s">
        <v>31</v>
      </c>
      <c r="F11" s="20" t="s">
        <v>30</v>
      </c>
      <c r="G11" s="20" t="s">
        <v>29</v>
      </c>
      <c r="H11" s="20" t="s">
        <v>28</v>
      </c>
      <c r="I11" s="20" t="s">
        <v>27</v>
      </c>
      <c r="J11" s="20" t="s">
        <v>26</v>
      </c>
      <c r="K11" s="20" t="s">
        <v>25</v>
      </c>
      <c r="L11" s="23"/>
      <c r="M11" s="22"/>
      <c r="N11" s="21" t="s">
        <v>34</v>
      </c>
      <c r="O11" s="20" t="s">
        <v>33</v>
      </c>
      <c r="P11" s="20" t="s">
        <v>32</v>
      </c>
      <c r="Q11" s="20" t="s">
        <v>31</v>
      </c>
      <c r="R11" s="20" t="s">
        <v>30</v>
      </c>
      <c r="S11" s="20" t="s">
        <v>29</v>
      </c>
      <c r="T11" s="20" t="s">
        <v>28</v>
      </c>
      <c r="U11" s="20" t="s">
        <v>27</v>
      </c>
      <c r="V11" s="20" t="s">
        <v>26</v>
      </c>
      <c r="W11" s="20" t="s">
        <v>25</v>
      </c>
    </row>
    <row r="12" spans="1:24" ht="40.049999999999997" customHeight="1" x14ac:dyDescent="0.3">
      <c r="B12" s="17">
        <v>1</v>
      </c>
      <c r="C12" s="15" t="s">
        <v>24</v>
      </c>
      <c r="D12" s="15" t="s">
        <v>23</v>
      </c>
      <c r="E12" s="15" t="s">
        <v>7</v>
      </c>
      <c r="F12" s="5">
        <v>4000</v>
      </c>
      <c r="G12" s="16">
        <f>F12/F$20</f>
        <v>0.2</v>
      </c>
      <c r="H12" s="15" t="s">
        <v>12</v>
      </c>
      <c r="I12" s="15" t="s">
        <v>22</v>
      </c>
      <c r="J12" s="15"/>
      <c r="K12" s="15"/>
      <c r="L12" s="19"/>
      <c r="M12" s="18"/>
      <c r="N12" s="17">
        <v>1</v>
      </c>
      <c r="O12" s="15" t="s">
        <v>21</v>
      </c>
      <c r="P12" s="15"/>
      <c r="Q12" s="15"/>
      <c r="R12" s="5">
        <v>1000</v>
      </c>
      <c r="S12" s="16">
        <f>R12/R$20</f>
        <v>0.05</v>
      </c>
      <c r="T12" s="15"/>
      <c r="U12" s="15"/>
      <c r="V12" s="15"/>
      <c r="W12" s="15"/>
    </row>
    <row r="13" spans="1:24" ht="40.049999999999997" customHeight="1" x14ac:dyDescent="0.3">
      <c r="B13" s="17">
        <v>2</v>
      </c>
      <c r="C13" s="15" t="s">
        <v>20</v>
      </c>
      <c r="D13" s="15" t="s">
        <v>19</v>
      </c>
      <c r="E13" s="15" t="s">
        <v>18</v>
      </c>
      <c r="F13" s="5">
        <v>6000</v>
      </c>
      <c r="G13" s="16">
        <f>F13/F$20</f>
        <v>0.3</v>
      </c>
      <c r="H13" s="15" t="s">
        <v>17</v>
      </c>
      <c r="I13" s="15" t="s">
        <v>5</v>
      </c>
      <c r="J13" s="15"/>
      <c r="K13" s="15"/>
      <c r="L13" s="19"/>
      <c r="M13" s="18"/>
      <c r="N13" s="17">
        <v>2</v>
      </c>
      <c r="O13" s="15" t="s">
        <v>16</v>
      </c>
      <c r="P13" s="15"/>
      <c r="Q13" s="15"/>
      <c r="R13" s="5">
        <v>2000</v>
      </c>
      <c r="S13" s="16">
        <f>R13/R$20</f>
        <v>0.1</v>
      </c>
      <c r="T13" s="15"/>
      <c r="U13" s="15"/>
      <c r="V13" s="15"/>
      <c r="W13" s="15"/>
    </row>
    <row r="14" spans="1:24" ht="40.049999999999997" customHeight="1" x14ac:dyDescent="0.3">
      <c r="B14" s="17">
        <v>3</v>
      </c>
      <c r="C14" s="15" t="s">
        <v>15</v>
      </c>
      <c r="D14" s="15" t="s">
        <v>14</v>
      </c>
      <c r="E14" s="15" t="s">
        <v>13</v>
      </c>
      <c r="F14" s="5">
        <v>5000</v>
      </c>
      <c r="G14" s="16">
        <f>F14/F$20</f>
        <v>0.25</v>
      </c>
      <c r="H14" s="15" t="s">
        <v>12</v>
      </c>
      <c r="I14" s="15" t="s">
        <v>11</v>
      </c>
      <c r="J14" s="15"/>
      <c r="K14" s="15"/>
      <c r="L14" s="19"/>
      <c r="M14" s="18"/>
      <c r="N14" s="17">
        <v>3</v>
      </c>
      <c r="O14" s="15" t="s">
        <v>10</v>
      </c>
      <c r="P14" s="15"/>
      <c r="Q14" s="15"/>
      <c r="R14" s="5">
        <v>4000</v>
      </c>
      <c r="S14" s="16">
        <f>R14/R$20</f>
        <v>0.2</v>
      </c>
      <c r="T14" s="15"/>
      <c r="U14" s="15"/>
      <c r="V14" s="15"/>
      <c r="W14" s="15"/>
    </row>
    <row r="15" spans="1:24" ht="40.049999999999997" customHeight="1" x14ac:dyDescent="0.3">
      <c r="B15" s="17">
        <v>4</v>
      </c>
      <c r="C15" s="15" t="s">
        <v>9</v>
      </c>
      <c r="D15" s="15" t="s">
        <v>8</v>
      </c>
      <c r="E15" s="15" t="s">
        <v>7</v>
      </c>
      <c r="F15" s="5">
        <v>3000</v>
      </c>
      <c r="G15" s="16">
        <f>F15/F$20</f>
        <v>0.15</v>
      </c>
      <c r="H15" s="15" t="s">
        <v>6</v>
      </c>
      <c r="I15" s="15" t="s">
        <v>5</v>
      </c>
      <c r="J15" s="15"/>
      <c r="K15" s="15"/>
      <c r="L15" s="19"/>
      <c r="M15" s="18"/>
      <c r="N15" s="17">
        <v>4</v>
      </c>
      <c r="O15" s="15" t="s">
        <v>4</v>
      </c>
      <c r="P15" s="15"/>
      <c r="Q15" s="15"/>
      <c r="R15" s="5">
        <v>8000</v>
      </c>
      <c r="S15" s="16">
        <f>R15/R$20</f>
        <v>0.4</v>
      </c>
      <c r="T15" s="15"/>
      <c r="U15" s="15"/>
      <c r="V15" s="15"/>
      <c r="W15" s="15"/>
    </row>
    <row r="16" spans="1:24" ht="40.049999999999997" customHeight="1" x14ac:dyDescent="0.3">
      <c r="B16" s="17">
        <v>5</v>
      </c>
      <c r="C16" s="15"/>
      <c r="D16" s="15"/>
      <c r="E16" s="15"/>
      <c r="F16" s="15"/>
      <c r="G16" s="16"/>
      <c r="H16" s="15"/>
      <c r="I16" s="15"/>
      <c r="J16" s="15"/>
      <c r="K16" s="15"/>
      <c r="L16" s="19"/>
      <c r="M16" s="18"/>
      <c r="N16" s="17">
        <v>5</v>
      </c>
      <c r="O16" s="15"/>
      <c r="P16" s="15"/>
      <c r="Q16" s="15"/>
      <c r="R16" s="15"/>
      <c r="S16" s="16"/>
      <c r="T16" s="15"/>
      <c r="U16" s="15"/>
      <c r="V16" s="15"/>
      <c r="W16" s="15"/>
    </row>
    <row r="17" spans="2:24" ht="10.050000000000001" customHeight="1" x14ac:dyDescent="0.3">
      <c r="B17" s="14"/>
      <c r="C17" s="12"/>
      <c r="D17" s="12"/>
      <c r="E17" s="12"/>
      <c r="F17" s="12"/>
      <c r="G17" s="13"/>
      <c r="H17" s="12"/>
      <c r="I17" s="12"/>
      <c r="J17" s="12"/>
      <c r="K17" s="12"/>
      <c r="L17" s="12"/>
      <c r="M17" s="12"/>
      <c r="O17" s="14"/>
      <c r="P17" s="12"/>
      <c r="Q17" s="12"/>
      <c r="R17" s="12"/>
      <c r="S17" s="12"/>
      <c r="T17" s="13"/>
      <c r="U17" s="12"/>
      <c r="V17" s="12"/>
      <c r="W17" s="12"/>
      <c r="X17" s="12"/>
    </row>
    <row r="18" spans="2:24" x14ac:dyDescent="0.3">
      <c r="B18" s="9" t="s">
        <v>3</v>
      </c>
      <c r="C18" s="11"/>
      <c r="D18" s="11"/>
      <c r="E18" s="6"/>
      <c r="F18" s="10">
        <f>SUM(F12:F16)</f>
        <v>18000</v>
      </c>
      <c r="G18" s="4">
        <f>SUM(G12:G16)</f>
        <v>0.9</v>
      </c>
      <c r="N18" s="9" t="s">
        <v>3</v>
      </c>
      <c r="O18" s="8"/>
      <c r="P18" s="7"/>
      <c r="Q18" s="6"/>
      <c r="R18" s="10">
        <f>SUM(R12:R16)</f>
        <v>15000</v>
      </c>
      <c r="S18" s="4">
        <f>SUM(S12:S16)</f>
        <v>0.75</v>
      </c>
    </row>
    <row r="19" spans="2:24" x14ac:dyDescent="0.3">
      <c r="B19" s="9" t="s">
        <v>2</v>
      </c>
      <c r="C19" s="11"/>
      <c r="D19" s="11"/>
      <c r="E19" s="6"/>
      <c r="F19" s="10">
        <f>F20-F18</f>
        <v>2000</v>
      </c>
      <c r="G19" s="4">
        <f>G20-G18</f>
        <v>9.9999999999999978E-2</v>
      </c>
      <c r="N19" s="9" t="s">
        <v>2</v>
      </c>
      <c r="O19" s="8"/>
      <c r="P19" s="7"/>
      <c r="Q19" s="6"/>
      <c r="R19" s="10">
        <f>R20-R18</f>
        <v>5000</v>
      </c>
      <c r="S19" s="4">
        <f>S20-S18</f>
        <v>0.25</v>
      </c>
    </row>
    <row r="20" spans="2:24" x14ac:dyDescent="0.3">
      <c r="B20" s="9" t="s">
        <v>1</v>
      </c>
      <c r="C20" s="8"/>
      <c r="D20" s="8"/>
      <c r="E20" s="6"/>
      <c r="F20" s="5">
        <v>20000</v>
      </c>
      <c r="G20" s="4">
        <v>1</v>
      </c>
      <c r="N20" s="9" t="s">
        <v>1</v>
      </c>
      <c r="O20" s="8"/>
      <c r="P20" s="7"/>
      <c r="Q20" s="6"/>
      <c r="R20" s="5">
        <v>20000</v>
      </c>
      <c r="S20" s="4">
        <v>1</v>
      </c>
    </row>
    <row r="21" spans="2:24" x14ac:dyDescent="0.3">
      <c r="C21" s="2" t="s">
        <v>0</v>
      </c>
      <c r="D21" s="3"/>
      <c r="O21" s="2" t="s">
        <v>0</v>
      </c>
    </row>
  </sheetData>
  <mergeCells count="8">
    <mergeCell ref="A4:L4"/>
    <mergeCell ref="M4:X4"/>
    <mergeCell ref="N10:W10"/>
    <mergeCell ref="B5:H5"/>
    <mergeCell ref="B7:H7"/>
    <mergeCell ref="B8:K8"/>
    <mergeCell ref="B10:K10"/>
    <mergeCell ref="N8:W8"/>
  </mergeCells>
  <pageMargins left="0.74803149606299213" right="0.74803149606299213" top="0.39370078740157483" bottom="0.78740157480314965" header="0.31496062992125984" footer="0.31496062992125984"/>
  <pageSetup paperSize="9" pageOrder="overThenDown"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3"/>
  <sheetViews>
    <sheetView topLeftCell="F1" zoomScale="150" zoomScaleNormal="150" zoomScalePageLayoutView="150" workbookViewId="0">
      <selection activeCell="K12" sqref="K12"/>
    </sheetView>
  </sheetViews>
  <sheetFormatPr defaultColWidth="8.77734375" defaultRowHeight="13.2" x14ac:dyDescent="0.25"/>
  <cols>
    <col min="1" max="1" width="3" style="36" bestFit="1" customWidth="1"/>
    <col min="2" max="2" width="22.44140625" style="36" customWidth="1"/>
    <col min="3" max="3" width="9.44140625" style="36" customWidth="1"/>
    <col min="4" max="4" width="8.44140625" style="36" bestFit="1" customWidth="1"/>
    <col min="5" max="5" width="10.77734375" style="36" customWidth="1"/>
    <col min="6" max="6" width="9.6640625" style="36" customWidth="1"/>
    <col min="7" max="7" width="8.6640625" style="36" customWidth="1"/>
    <col min="8" max="8" width="13.109375" style="36" customWidth="1"/>
    <col min="9" max="9" width="18.77734375" style="36" customWidth="1"/>
    <col min="10" max="10" width="17.44140625" style="36" customWidth="1"/>
    <col min="11" max="11" width="10.33203125" style="36" customWidth="1"/>
    <col min="12" max="12" width="29.6640625" style="37" customWidth="1"/>
    <col min="13" max="13" width="23.44140625" style="36" customWidth="1"/>
    <col min="14" max="14" width="11.77734375" style="36" bestFit="1" customWidth="1"/>
    <col min="15" max="16384" width="8.77734375" style="36"/>
  </cols>
  <sheetData>
    <row r="1" spans="1:14" ht="64.95" customHeight="1" x14ac:dyDescent="0.25">
      <c r="A1" s="57"/>
      <c r="B1" s="57"/>
      <c r="C1" s="57"/>
      <c r="D1" s="57"/>
      <c r="E1" s="57"/>
      <c r="F1" s="57"/>
      <c r="G1" s="57"/>
      <c r="H1" s="57"/>
    </row>
    <row r="2" spans="1:14" ht="5.25" customHeight="1" x14ac:dyDescent="0.25">
      <c r="A2" s="32"/>
      <c r="B2" s="32"/>
      <c r="C2" s="32"/>
      <c r="D2" s="32"/>
      <c r="E2" s="32"/>
      <c r="F2" s="32"/>
      <c r="G2" s="32"/>
      <c r="H2" s="32"/>
    </row>
    <row r="3" spans="1:14" ht="15" customHeight="1" x14ac:dyDescent="0.25">
      <c r="A3" s="56"/>
      <c r="B3" s="56"/>
      <c r="C3" s="56"/>
      <c r="D3" s="56"/>
      <c r="E3" s="56"/>
      <c r="F3" s="56"/>
      <c r="G3" s="56"/>
      <c r="H3" s="56"/>
    </row>
    <row r="4" spans="1:14" ht="18.75" customHeight="1" x14ac:dyDescent="0.25">
      <c r="A4" s="32" t="s">
        <v>39</v>
      </c>
      <c r="B4" s="32"/>
      <c r="C4" s="32"/>
      <c r="D4" s="32"/>
      <c r="E4" s="32"/>
      <c r="F4" s="32"/>
      <c r="G4" s="32"/>
      <c r="H4" s="32"/>
    </row>
    <row r="5" spans="1:14" ht="14.4" x14ac:dyDescent="0.3">
      <c r="A5" s="55"/>
      <c r="B5" s="55"/>
      <c r="C5" s="55"/>
      <c r="D5" s="55"/>
      <c r="E5" s="55"/>
      <c r="F5" s="55"/>
      <c r="G5" s="55"/>
    </row>
    <row r="6" spans="1:14" ht="18" x14ac:dyDescent="0.25">
      <c r="A6" s="31" t="s">
        <v>72</v>
      </c>
      <c r="B6" s="31"/>
      <c r="C6" s="31"/>
      <c r="D6" s="31"/>
      <c r="E6" s="31"/>
      <c r="F6" s="31"/>
      <c r="G6" s="31"/>
      <c r="H6" s="31"/>
    </row>
    <row r="7" spans="1:14" ht="14.4" x14ac:dyDescent="0.3">
      <c r="A7" s="55"/>
      <c r="B7" s="55"/>
      <c r="C7" s="55"/>
      <c r="D7" s="55"/>
      <c r="E7" s="55"/>
      <c r="F7" s="55"/>
      <c r="G7" s="55"/>
    </row>
    <row r="8" spans="1:14" ht="64.5" customHeight="1" x14ac:dyDescent="0.3">
      <c r="A8" s="54" t="s">
        <v>71</v>
      </c>
      <c r="B8" s="53"/>
      <c r="C8" s="53"/>
      <c r="D8" s="53"/>
      <c r="E8" s="53"/>
      <c r="F8" s="53"/>
      <c r="G8" s="53"/>
      <c r="H8" s="53"/>
      <c r="I8" s="51"/>
      <c r="J8" s="51"/>
    </row>
    <row r="9" spans="1:14" ht="13.5" customHeight="1" x14ac:dyDescent="0.3">
      <c r="A9" s="52"/>
      <c r="B9" s="52"/>
      <c r="C9" s="52"/>
      <c r="D9" s="52"/>
      <c r="E9" s="52"/>
      <c r="F9" s="52"/>
      <c r="G9" s="52"/>
      <c r="H9" s="51"/>
      <c r="I9" s="51"/>
      <c r="J9" s="51"/>
    </row>
    <row r="10" spans="1:14" s="49" customFormat="1" ht="52.8" x14ac:dyDescent="0.25">
      <c r="A10" s="50" t="s">
        <v>34</v>
      </c>
      <c r="B10" s="50" t="s">
        <v>70</v>
      </c>
      <c r="C10" s="50" t="s">
        <v>69</v>
      </c>
      <c r="D10" s="50" t="s">
        <v>68</v>
      </c>
      <c r="E10" s="50" t="s">
        <v>67</v>
      </c>
      <c r="F10" s="50" t="s">
        <v>66</v>
      </c>
      <c r="G10" s="50" t="s">
        <v>65</v>
      </c>
      <c r="H10" s="50" t="s">
        <v>64</v>
      </c>
      <c r="I10" s="50" t="s">
        <v>63</v>
      </c>
      <c r="J10" s="50" t="s">
        <v>62</v>
      </c>
      <c r="K10" s="50" t="s">
        <v>61</v>
      </c>
      <c r="L10" s="50" t="s">
        <v>60</v>
      </c>
      <c r="M10" s="50" t="s">
        <v>59</v>
      </c>
      <c r="N10" s="50" t="s">
        <v>58</v>
      </c>
    </row>
    <row r="11" spans="1:14" ht="27.6" x14ac:dyDescent="0.3">
      <c r="A11" s="45">
        <v>1</v>
      </c>
      <c r="B11" s="45" t="s">
        <v>57</v>
      </c>
      <c r="C11" s="45">
        <v>20</v>
      </c>
      <c r="D11" s="45">
        <f>24*7*50/2</f>
        <v>4200</v>
      </c>
      <c r="E11" s="45">
        <v>0.5</v>
      </c>
      <c r="F11" s="45">
        <v>0.9</v>
      </c>
      <c r="G11" s="47">
        <f>F11*C11*E11^2</f>
        <v>4.5</v>
      </c>
      <c r="H11" s="48">
        <f>D11*G11</f>
        <v>18900</v>
      </c>
      <c r="I11" s="45" t="s">
        <v>56</v>
      </c>
      <c r="J11" s="45"/>
      <c r="K11" s="47">
        <f>H11/H$23</f>
        <v>1.89E-2</v>
      </c>
      <c r="L11" s="46" t="s">
        <v>50</v>
      </c>
      <c r="M11" s="45" t="s">
        <v>55</v>
      </c>
      <c r="N11" s="45" t="s">
        <v>53</v>
      </c>
    </row>
    <row r="12" spans="1:14" ht="27.6" x14ac:dyDescent="0.3">
      <c r="A12" s="45">
        <v>2</v>
      </c>
      <c r="B12" s="45" t="s">
        <v>54</v>
      </c>
      <c r="C12" s="45">
        <v>20</v>
      </c>
      <c r="D12" s="45">
        <f>24*7*50/2</f>
        <v>4200</v>
      </c>
      <c r="E12" s="45">
        <v>1</v>
      </c>
      <c r="F12" s="45">
        <v>0.9</v>
      </c>
      <c r="G12" s="47">
        <f>F12*C12*E12^2</f>
        <v>18</v>
      </c>
      <c r="H12" s="48">
        <f>D12*G12</f>
        <v>75600</v>
      </c>
      <c r="I12" s="45"/>
      <c r="J12" s="45"/>
      <c r="K12" s="47">
        <f>H12/H$23</f>
        <v>7.5600000000000001E-2</v>
      </c>
      <c r="L12" s="46" t="s">
        <v>50</v>
      </c>
      <c r="M12" s="45"/>
      <c r="N12" s="45" t="s">
        <v>53</v>
      </c>
    </row>
    <row r="13" spans="1:14" ht="27.6" x14ac:dyDescent="0.3">
      <c r="A13" s="45">
        <v>3</v>
      </c>
      <c r="B13" s="45" t="s">
        <v>52</v>
      </c>
      <c r="C13" s="45">
        <v>100</v>
      </c>
      <c r="D13" s="45">
        <f>1*5*50</f>
        <v>250</v>
      </c>
      <c r="E13" s="45">
        <v>1</v>
      </c>
      <c r="F13" s="45">
        <v>0.9</v>
      </c>
      <c r="G13" s="47">
        <f>F13*C13*E13^2</f>
        <v>90</v>
      </c>
      <c r="H13" s="48">
        <f>D13*G13</f>
        <v>22500</v>
      </c>
      <c r="I13" s="45" t="s">
        <v>51</v>
      </c>
      <c r="J13" s="45"/>
      <c r="K13" s="47">
        <f>H13/H$23</f>
        <v>2.2499999999999999E-2</v>
      </c>
      <c r="L13" s="46" t="s">
        <v>50</v>
      </c>
      <c r="M13" s="45"/>
      <c r="N13" s="45" t="s">
        <v>19</v>
      </c>
    </row>
    <row r="14" spans="1:14" ht="27.6" x14ac:dyDescent="0.3">
      <c r="A14" s="45">
        <v>4</v>
      </c>
      <c r="B14" s="45" t="s">
        <v>49</v>
      </c>
      <c r="C14" s="45">
        <v>1</v>
      </c>
      <c r="D14" s="45">
        <f>24*7*50</f>
        <v>8400</v>
      </c>
      <c r="E14" s="45">
        <v>1</v>
      </c>
      <c r="F14" s="45">
        <v>0.9</v>
      </c>
      <c r="G14" s="47">
        <f>F14*C14*E14^2</f>
        <v>0.9</v>
      </c>
      <c r="H14" s="48">
        <f>D14*G14</f>
        <v>7560</v>
      </c>
      <c r="I14" s="45"/>
      <c r="J14" s="45" t="s">
        <v>48</v>
      </c>
      <c r="K14" s="47">
        <f>H14/H$23</f>
        <v>7.5599999999999999E-3</v>
      </c>
      <c r="L14" s="46" t="s">
        <v>47</v>
      </c>
      <c r="M14" s="45"/>
      <c r="N14" s="45" t="s">
        <v>19</v>
      </c>
    </row>
    <row r="15" spans="1:14" ht="27.6" x14ac:dyDescent="0.3">
      <c r="A15" s="45">
        <v>5</v>
      </c>
      <c r="B15" s="45" t="s">
        <v>46</v>
      </c>
      <c r="C15" s="45">
        <v>10</v>
      </c>
      <c r="D15" s="45">
        <f>24*7*50</f>
        <v>8400</v>
      </c>
      <c r="E15" s="45">
        <v>0.8</v>
      </c>
      <c r="F15" s="45">
        <v>0.9</v>
      </c>
      <c r="G15" s="47">
        <f>F15*C15*E15^2</f>
        <v>5.7600000000000016</v>
      </c>
      <c r="H15" s="48">
        <f>D15*G15</f>
        <v>48384.000000000015</v>
      </c>
      <c r="I15" s="45"/>
      <c r="J15" s="45" t="s">
        <v>45</v>
      </c>
      <c r="K15" s="47">
        <f>H15/H$23</f>
        <v>4.8384000000000017E-2</v>
      </c>
      <c r="L15" s="46" t="s">
        <v>44</v>
      </c>
      <c r="M15" s="45"/>
      <c r="N15" s="45" t="s">
        <v>43</v>
      </c>
    </row>
    <row r="16" spans="1:14" ht="13.8" x14ac:dyDescent="0.3">
      <c r="A16" s="45">
        <v>6</v>
      </c>
      <c r="B16" s="45"/>
      <c r="C16" s="45"/>
      <c r="D16" s="45"/>
      <c r="E16" s="45">
        <v>1</v>
      </c>
      <c r="F16" s="45">
        <v>0.9</v>
      </c>
      <c r="G16" s="47">
        <f>F16*C16*E16^2</f>
        <v>0</v>
      </c>
      <c r="H16" s="48">
        <f>D16*G16</f>
        <v>0</v>
      </c>
      <c r="I16" s="45"/>
      <c r="J16" s="45"/>
      <c r="K16" s="47">
        <f>H16/H$23</f>
        <v>0</v>
      </c>
      <c r="L16" s="46"/>
      <c r="M16" s="45"/>
      <c r="N16" s="45"/>
    </row>
    <row r="17" spans="1:14" ht="13.8" x14ac:dyDescent="0.3">
      <c r="A17" s="45">
        <v>7</v>
      </c>
      <c r="B17" s="45"/>
      <c r="C17" s="45"/>
      <c r="D17" s="45"/>
      <c r="E17" s="45">
        <v>1</v>
      </c>
      <c r="F17" s="45">
        <v>0.9</v>
      </c>
      <c r="G17" s="47">
        <f>F17*C17*E17^2</f>
        <v>0</v>
      </c>
      <c r="H17" s="48">
        <f>D17*G17</f>
        <v>0</v>
      </c>
      <c r="I17" s="45"/>
      <c r="J17" s="45"/>
      <c r="K17" s="47">
        <f>H17/H$23</f>
        <v>0</v>
      </c>
      <c r="L17" s="46"/>
      <c r="M17" s="45"/>
      <c r="N17" s="45"/>
    </row>
    <row r="18" spans="1:14" ht="13.8" x14ac:dyDescent="0.3">
      <c r="A18" s="45">
        <v>8</v>
      </c>
      <c r="B18" s="45"/>
      <c r="C18" s="45"/>
      <c r="D18" s="45"/>
      <c r="E18" s="45">
        <v>1</v>
      </c>
      <c r="F18" s="45">
        <v>0.9</v>
      </c>
      <c r="G18" s="47">
        <f>F18*C18*E18^2</f>
        <v>0</v>
      </c>
      <c r="H18" s="48">
        <f>D18*G18</f>
        <v>0</v>
      </c>
      <c r="I18" s="45"/>
      <c r="J18" s="45"/>
      <c r="K18" s="47">
        <f>H18/H$23</f>
        <v>0</v>
      </c>
      <c r="L18" s="46"/>
      <c r="M18" s="45"/>
      <c r="N18" s="45"/>
    </row>
    <row r="19" spans="1:14" ht="13.8" x14ac:dyDescent="0.3">
      <c r="A19" s="45">
        <v>9</v>
      </c>
      <c r="B19" s="45"/>
      <c r="C19" s="45"/>
      <c r="D19" s="45"/>
      <c r="E19" s="45">
        <v>1</v>
      </c>
      <c r="F19" s="45">
        <v>0.9</v>
      </c>
      <c r="G19" s="47">
        <f>F19*C19*E19^2</f>
        <v>0</v>
      </c>
      <c r="H19" s="48">
        <f>D19*G19</f>
        <v>0</v>
      </c>
      <c r="I19" s="45"/>
      <c r="J19" s="45"/>
      <c r="K19" s="47">
        <f>H19/H$23</f>
        <v>0</v>
      </c>
      <c r="L19" s="46"/>
      <c r="M19" s="45"/>
      <c r="N19" s="45"/>
    </row>
    <row r="20" spans="1:14" x14ac:dyDescent="0.25">
      <c r="A20" s="38"/>
      <c r="B20" s="38"/>
      <c r="C20" s="38"/>
      <c r="D20" s="38"/>
      <c r="E20" s="38"/>
      <c r="F20" s="38"/>
      <c r="G20" s="38"/>
      <c r="H20" s="38"/>
      <c r="I20" s="38"/>
      <c r="J20" s="38"/>
      <c r="K20" s="38"/>
      <c r="L20" s="39"/>
      <c r="M20" s="38"/>
      <c r="N20" s="38"/>
    </row>
    <row r="21" spans="1:14" x14ac:dyDescent="0.25">
      <c r="A21" s="38"/>
      <c r="B21" s="44" t="s">
        <v>42</v>
      </c>
      <c r="C21" s="38"/>
      <c r="D21" s="38"/>
      <c r="E21" s="38"/>
      <c r="F21" s="38"/>
      <c r="G21" s="38"/>
      <c r="H21" s="43">
        <f>SUM(H11:H20)</f>
        <v>172944</v>
      </c>
      <c r="I21" s="38"/>
      <c r="J21" s="38"/>
      <c r="K21" s="42">
        <f>SUM(K11:K20)</f>
        <v>0.17294400000000001</v>
      </c>
      <c r="L21" s="39"/>
      <c r="M21" s="38"/>
      <c r="N21" s="38"/>
    </row>
    <row r="22" spans="1:14" ht="14.4" x14ac:dyDescent="0.3">
      <c r="A22" s="38"/>
      <c r="B22" s="38"/>
      <c r="C22" s="38"/>
      <c r="D22" s="38"/>
      <c r="E22" s="38"/>
      <c r="F22" s="38"/>
      <c r="G22" s="38"/>
      <c r="H22" s="41"/>
      <c r="I22" s="38"/>
      <c r="J22" s="38"/>
      <c r="K22" s="38"/>
      <c r="L22" s="39"/>
      <c r="M22" s="38"/>
      <c r="N22" s="38"/>
    </row>
    <row r="23" spans="1:14" ht="14.4" x14ac:dyDescent="0.3">
      <c r="A23" s="38"/>
      <c r="B23" s="38" t="s">
        <v>41</v>
      </c>
      <c r="C23" s="38"/>
      <c r="D23" s="38"/>
      <c r="E23" s="38"/>
      <c r="F23" s="38"/>
      <c r="G23" s="38"/>
      <c r="H23" s="40">
        <v>1000000</v>
      </c>
      <c r="I23" s="38" t="s">
        <v>40</v>
      </c>
      <c r="J23" s="38"/>
      <c r="K23" s="38"/>
      <c r="L23" s="39"/>
      <c r="M23" s="38"/>
      <c r="N23" s="38"/>
    </row>
  </sheetData>
  <mergeCells count="6">
    <mergeCell ref="A8:H8"/>
    <mergeCell ref="A1:H1"/>
    <mergeCell ref="A5:G5"/>
    <mergeCell ref="A7:G7"/>
    <mergeCell ref="A4:H4"/>
    <mergeCell ref="A2:H2"/>
  </mergeCells>
  <pageMargins left="0.70866141732283472" right="0.70866141732283472" top="0.35433070866141736" bottom="0.15748031496062992" header="0.31496062992125984" footer="0.31496062992125984"/>
  <pageSetup paperSize="8" orientation="landscape"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27"/>
  <sheetViews>
    <sheetView zoomScale="150" zoomScaleNormal="150" zoomScalePageLayoutView="150" workbookViewId="0">
      <selection activeCell="K12" sqref="K12"/>
    </sheetView>
  </sheetViews>
  <sheetFormatPr defaultColWidth="8.77734375" defaultRowHeight="13.2" x14ac:dyDescent="0.25"/>
  <cols>
    <col min="1" max="1" width="2.77734375" style="36" bestFit="1" customWidth="1"/>
    <col min="2" max="2" width="27.109375" style="36" customWidth="1"/>
    <col min="3" max="6" width="8.77734375" style="36"/>
    <col min="7" max="7" width="11.33203125" style="36" customWidth="1"/>
    <col min="8" max="8" width="8.77734375" style="36"/>
    <col min="9" max="9" width="20.33203125" style="37" customWidth="1"/>
    <col min="10" max="10" width="19.44140625" style="58" customWidth="1"/>
    <col min="11" max="11" width="13.44140625" style="37" customWidth="1"/>
    <col min="12" max="12" width="25.109375" style="37" customWidth="1"/>
    <col min="13" max="16384" width="8.77734375" style="36"/>
  </cols>
  <sheetData>
    <row r="1" spans="1:12" ht="64.95" customHeight="1" x14ac:dyDescent="0.25">
      <c r="A1" s="57"/>
      <c r="B1" s="57"/>
      <c r="C1" s="57"/>
      <c r="D1" s="57"/>
      <c r="E1" s="57"/>
      <c r="F1" s="57"/>
      <c r="G1" s="57"/>
      <c r="H1" s="57"/>
      <c r="I1" s="57"/>
    </row>
    <row r="2" spans="1:12" ht="4.5" customHeight="1" x14ac:dyDescent="0.25">
      <c r="A2" s="32"/>
      <c r="B2" s="32"/>
      <c r="C2" s="32"/>
      <c r="D2" s="32"/>
      <c r="E2" s="32"/>
      <c r="F2" s="32"/>
      <c r="G2" s="32"/>
      <c r="H2" s="32"/>
      <c r="I2" s="56"/>
    </row>
    <row r="3" spans="1:12" ht="15" customHeight="1" x14ac:dyDescent="0.25">
      <c r="A3" s="56"/>
      <c r="B3" s="56"/>
      <c r="C3" s="56"/>
      <c r="D3" s="56"/>
      <c r="E3" s="56"/>
      <c r="F3" s="56"/>
      <c r="G3" s="56"/>
      <c r="H3" s="56"/>
      <c r="I3" s="56"/>
    </row>
    <row r="4" spans="1:12" ht="18" x14ac:dyDescent="0.25">
      <c r="A4" s="32" t="s">
        <v>39</v>
      </c>
      <c r="B4" s="32"/>
      <c r="C4" s="32"/>
      <c r="D4" s="32"/>
      <c r="E4" s="32"/>
      <c r="F4" s="32"/>
      <c r="G4" s="32"/>
      <c r="H4" s="32"/>
      <c r="I4" s="56"/>
    </row>
    <row r="5" spans="1:12" ht="14.4" x14ac:dyDescent="0.3">
      <c r="A5" s="55"/>
      <c r="B5" s="55"/>
      <c r="C5" s="55"/>
      <c r="D5" s="55"/>
      <c r="E5" s="55"/>
      <c r="F5" s="55"/>
      <c r="G5" s="55"/>
      <c r="H5" s="55"/>
      <c r="I5" s="55"/>
    </row>
    <row r="6" spans="1:12" ht="18" x14ac:dyDescent="0.25">
      <c r="A6" s="31" t="s">
        <v>91</v>
      </c>
      <c r="B6" s="31"/>
      <c r="C6" s="31"/>
      <c r="D6" s="31"/>
      <c r="E6" s="31"/>
      <c r="F6" s="31"/>
      <c r="G6" s="31"/>
      <c r="H6" s="31"/>
      <c r="I6" s="58"/>
    </row>
    <row r="7" spans="1:12" ht="14.4" x14ac:dyDescent="0.3">
      <c r="A7" s="55"/>
      <c r="B7" s="55"/>
      <c r="C7" s="55"/>
      <c r="D7" s="55"/>
      <c r="E7" s="55"/>
      <c r="F7" s="55"/>
      <c r="G7" s="55"/>
      <c r="H7" s="55"/>
      <c r="I7" s="55"/>
    </row>
    <row r="8" spans="1:12" ht="64.5" customHeight="1" x14ac:dyDescent="0.25">
      <c r="A8" s="54" t="s">
        <v>90</v>
      </c>
      <c r="B8" s="54"/>
      <c r="C8" s="54"/>
      <c r="D8" s="54"/>
      <c r="E8" s="54"/>
      <c r="F8" s="54"/>
      <c r="G8" s="54"/>
      <c r="H8" s="54"/>
      <c r="I8" s="52"/>
    </row>
    <row r="10" spans="1:12" ht="39.6" x14ac:dyDescent="0.25">
      <c r="A10" s="50" t="s">
        <v>34</v>
      </c>
      <c r="B10" s="50" t="s">
        <v>70</v>
      </c>
      <c r="C10" s="50" t="s">
        <v>89</v>
      </c>
      <c r="D10" s="50" t="s">
        <v>68</v>
      </c>
      <c r="E10" s="50" t="s">
        <v>88</v>
      </c>
      <c r="F10" s="50" t="s">
        <v>65</v>
      </c>
      <c r="G10" s="50" t="s">
        <v>87</v>
      </c>
      <c r="H10" s="50" t="s">
        <v>61</v>
      </c>
      <c r="I10" s="50" t="s">
        <v>86</v>
      </c>
      <c r="J10" s="50" t="s">
        <v>62</v>
      </c>
      <c r="K10" s="50" t="s">
        <v>85</v>
      </c>
      <c r="L10" s="50" t="s">
        <v>59</v>
      </c>
    </row>
    <row r="11" spans="1:12" ht="41.4" x14ac:dyDescent="0.3">
      <c r="A11" s="38">
        <v>1</v>
      </c>
      <c r="B11" s="45" t="s">
        <v>84</v>
      </c>
      <c r="C11" s="45">
        <v>100</v>
      </c>
      <c r="D11" s="45">
        <f>16*5*50</f>
        <v>4000</v>
      </c>
      <c r="E11" s="45">
        <v>0.5</v>
      </c>
      <c r="F11" s="61">
        <f>E11*C11</f>
        <v>50</v>
      </c>
      <c r="G11" s="40">
        <f>F11*D11</f>
        <v>200000</v>
      </c>
      <c r="H11" s="42">
        <f>G11/G$26</f>
        <v>0.25</v>
      </c>
      <c r="I11" s="46"/>
      <c r="J11" s="46" t="s">
        <v>82</v>
      </c>
      <c r="K11" s="46" t="s">
        <v>81</v>
      </c>
      <c r="L11" s="46"/>
    </row>
    <row r="12" spans="1:12" ht="41.4" x14ac:dyDescent="0.3">
      <c r="A12" s="38">
        <v>2</v>
      </c>
      <c r="B12" s="45" t="s">
        <v>83</v>
      </c>
      <c r="C12" s="45">
        <v>80</v>
      </c>
      <c r="D12" s="45">
        <f>8*5*50</f>
        <v>2000</v>
      </c>
      <c r="E12" s="45">
        <v>0.7</v>
      </c>
      <c r="F12" s="61">
        <f>E12*C12</f>
        <v>56</v>
      </c>
      <c r="G12" s="40">
        <f>F12*D12</f>
        <v>112000</v>
      </c>
      <c r="H12" s="42">
        <f>G12/G$26</f>
        <v>0.14000000000000001</v>
      </c>
      <c r="I12" s="46"/>
      <c r="J12" s="46" t="s">
        <v>82</v>
      </c>
      <c r="K12" s="46" t="s">
        <v>81</v>
      </c>
      <c r="L12" s="46"/>
    </row>
    <row r="13" spans="1:12" ht="16.05" customHeight="1" x14ac:dyDescent="0.3">
      <c r="A13" s="38">
        <v>3</v>
      </c>
      <c r="B13" s="45" t="s">
        <v>80</v>
      </c>
      <c r="C13" s="45">
        <v>120</v>
      </c>
      <c r="D13" s="45">
        <f>16*5*26</f>
        <v>2080</v>
      </c>
      <c r="E13" s="45">
        <v>0.6</v>
      </c>
      <c r="F13" s="61">
        <f>E13*C13</f>
        <v>72</v>
      </c>
      <c r="G13" s="40">
        <f>F13*D13</f>
        <v>149760</v>
      </c>
      <c r="H13" s="42">
        <f>G13/G$26</f>
        <v>0.18720000000000001</v>
      </c>
      <c r="I13" s="46"/>
      <c r="J13" s="46"/>
      <c r="K13" s="46"/>
      <c r="L13" s="46"/>
    </row>
    <row r="14" spans="1:12" ht="16.05" customHeight="1" x14ac:dyDescent="0.3">
      <c r="A14" s="38">
        <v>4</v>
      </c>
      <c r="B14" s="45" t="s">
        <v>79</v>
      </c>
      <c r="C14" s="45">
        <v>50</v>
      </c>
      <c r="D14" s="45">
        <f>16*5*26</f>
        <v>2080</v>
      </c>
      <c r="E14" s="45">
        <v>0.6</v>
      </c>
      <c r="F14" s="61">
        <f>E14*C14</f>
        <v>30</v>
      </c>
      <c r="G14" s="40">
        <f>F14*D14</f>
        <v>62400</v>
      </c>
      <c r="H14" s="42">
        <f>G14/G$26</f>
        <v>7.8E-2</v>
      </c>
      <c r="I14" s="46"/>
      <c r="J14" s="46"/>
      <c r="K14" s="46"/>
      <c r="L14" s="46"/>
    </row>
    <row r="15" spans="1:12" ht="16.05" customHeight="1" x14ac:dyDescent="0.3">
      <c r="A15" s="38">
        <v>5</v>
      </c>
      <c r="B15" s="45"/>
      <c r="C15" s="45"/>
      <c r="D15" s="45"/>
      <c r="E15" s="45"/>
      <c r="F15" s="61">
        <f>E15*C15</f>
        <v>0</v>
      </c>
      <c r="G15" s="40">
        <f>F15*D15</f>
        <v>0</v>
      </c>
      <c r="H15" s="42">
        <f>G15/G$26</f>
        <v>0</v>
      </c>
      <c r="I15" s="46"/>
      <c r="J15" s="46"/>
      <c r="K15" s="46"/>
      <c r="L15" s="46"/>
    </row>
    <row r="16" spans="1:12" ht="16.05" customHeight="1" x14ac:dyDescent="0.3">
      <c r="A16" s="38">
        <v>6</v>
      </c>
      <c r="B16" s="45"/>
      <c r="C16" s="45"/>
      <c r="D16" s="45"/>
      <c r="E16" s="45"/>
      <c r="F16" s="61">
        <f>E16*C16</f>
        <v>0</v>
      </c>
      <c r="G16" s="40">
        <f>F16*D16</f>
        <v>0</v>
      </c>
      <c r="H16" s="42">
        <f>G16/G$26</f>
        <v>0</v>
      </c>
      <c r="I16" s="46"/>
      <c r="J16" s="46"/>
      <c r="K16" s="46"/>
      <c r="L16" s="46"/>
    </row>
    <row r="17" spans="1:12" ht="16.05" customHeight="1" x14ac:dyDescent="0.3">
      <c r="A17" s="38">
        <v>7</v>
      </c>
      <c r="B17" s="45"/>
      <c r="C17" s="45"/>
      <c r="D17" s="45"/>
      <c r="E17" s="45"/>
      <c r="F17" s="61">
        <f>E17*C17</f>
        <v>0</v>
      </c>
      <c r="G17" s="40">
        <f>F17*D17</f>
        <v>0</v>
      </c>
      <c r="H17" s="42">
        <f>G17/G$26</f>
        <v>0</v>
      </c>
      <c r="I17" s="46"/>
      <c r="J17" s="46"/>
      <c r="K17" s="46"/>
      <c r="L17" s="46"/>
    </row>
    <row r="18" spans="1:12" ht="16.05" customHeight="1" x14ac:dyDescent="0.3">
      <c r="A18" s="38"/>
      <c r="B18" s="38"/>
      <c r="C18" s="38"/>
      <c r="D18" s="38"/>
      <c r="E18" s="45"/>
      <c r="F18" s="61">
        <f>E18*C18</f>
        <v>0</v>
      </c>
      <c r="G18" s="40">
        <f>F18*D18</f>
        <v>0</v>
      </c>
      <c r="H18" s="42">
        <f>G18/G$26</f>
        <v>0</v>
      </c>
      <c r="I18" s="46"/>
      <c r="J18" s="46"/>
      <c r="K18" s="46"/>
      <c r="L18" s="46"/>
    </row>
    <row r="19" spans="1:12" ht="16.05" customHeight="1" x14ac:dyDescent="0.3">
      <c r="A19" s="38"/>
      <c r="B19" s="38"/>
      <c r="C19" s="38"/>
      <c r="D19" s="38"/>
      <c r="E19" s="38"/>
      <c r="F19" s="61">
        <f>E19*C19</f>
        <v>0</v>
      </c>
      <c r="G19" s="40">
        <f>F19*D19</f>
        <v>0</v>
      </c>
      <c r="H19" s="42">
        <f>G19/G$26</f>
        <v>0</v>
      </c>
      <c r="I19" s="39"/>
      <c r="J19" s="59"/>
      <c r="K19" s="39"/>
      <c r="L19" s="39"/>
    </row>
    <row r="20" spans="1:12" ht="16.05" customHeight="1" x14ac:dyDescent="0.3">
      <c r="A20" s="38"/>
      <c r="B20" s="38"/>
      <c r="C20" s="38"/>
      <c r="D20" s="38"/>
      <c r="E20" s="38"/>
      <c r="F20" s="61">
        <f>E20*C20</f>
        <v>0</v>
      </c>
      <c r="G20" s="40">
        <f>F20*D20</f>
        <v>0</v>
      </c>
      <c r="H20" s="42">
        <f>G20/G$26</f>
        <v>0</v>
      </c>
      <c r="I20" s="39"/>
      <c r="J20" s="59"/>
      <c r="K20" s="39"/>
      <c r="L20" s="39"/>
    </row>
    <row r="21" spans="1:12" ht="16.05" customHeight="1" x14ac:dyDescent="0.3">
      <c r="A21" s="38"/>
      <c r="B21" s="38"/>
      <c r="C21" s="38"/>
      <c r="D21" s="38"/>
      <c r="E21" s="38"/>
      <c r="F21" s="61">
        <f>E21*C21</f>
        <v>0</v>
      </c>
      <c r="G21" s="40">
        <f>F21*D21</f>
        <v>0</v>
      </c>
      <c r="H21" s="42">
        <f>G21/G$26</f>
        <v>0</v>
      </c>
      <c r="I21" s="39"/>
      <c r="J21" s="59"/>
      <c r="K21" s="39"/>
      <c r="L21" s="39"/>
    </row>
    <row r="22" spans="1:12" ht="16.05" customHeight="1" x14ac:dyDescent="0.25">
      <c r="A22" s="38"/>
      <c r="B22" s="38"/>
      <c r="C22" s="38"/>
      <c r="D22" s="38"/>
      <c r="E22" s="38"/>
      <c r="F22" s="38"/>
      <c r="G22" s="38"/>
      <c r="H22" s="38"/>
      <c r="I22" s="39"/>
      <c r="J22" s="59"/>
      <c r="K22" s="39"/>
      <c r="L22" s="39"/>
    </row>
    <row r="23" spans="1:12" ht="16.05" customHeight="1" x14ac:dyDescent="0.25">
      <c r="A23" s="38"/>
      <c r="B23" s="38" t="s">
        <v>78</v>
      </c>
      <c r="C23" s="38"/>
      <c r="D23" s="38"/>
      <c r="E23" s="38"/>
      <c r="F23" s="38"/>
      <c r="G23" s="43">
        <f>SUM(G11:G22)</f>
        <v>524160</v>
      </c>
      <c r="H23" s="42">
        <f>SUM(H11:H21)</f>
        <v>0.6552</v>
      </c>
      <c r="I23" s="39"/>
      <c r="J23" s="59"/>
      <c r="K23" s="39"/>
      <c r="L23" s="39"/>
    </row>
    <row r="24" spans="1:12" ht="16.05" customHeight="1" x14ac:dyDescent="0.25">
      <c r="A24" s="38"/>
      <c r="B24" s="38" t="s">
        <v>77</v>
      </c>
      <c r="C24" s="38"/>
      <c r="D24" s="38" t="s">
        <v>76</v>
      </c>
      <c r="E24" s="38"/>
      <c r="F24" s="38"/>
      <c r="G24" s="60">
        <v>1000000</v>
      </c>
      <c r="H24" s="38"/>
      <c r="I24" s="39"/>
      <c r="J24" s="59"/>
      <c r="K24" s="39"/>
      <c r="L24" s="39"/>
    </row>
    <row r="25" spans="1:12" ht="16.05" customHeight="1" x14ac:dyDescent="0.25">
      <c r="A25" s="38"/>
      <c r="B25" s="38" t="s">
        <v>75</v>
      </c>
      <c r="C25" s="38"/>
      <c r="D25" s="38"/>
      <c r="E25" s="38"/>
      <c r="F25" s="38"/>
      <c r="G25" s="42">
        <v>0.8</v>
      </c>
      <c r="H25" s="38"/>
      <c r="I25" s="39"/>
      <c r="J25" s="59"/>
      <c r="K25" s="39"/>
      <c r="L25" s="39"/>
    </row>
    <row r="26" spans="1:12" ht="16.05" customHeight="1" x14ac:dyDescent="0.25">
      <c r="A26" s="38"/>
      <c r="B26" s="38" t="s">
        <v>74</v>
      </c>
      <c r="C26" s="38"/>
      <c r="D26" s="38" t="s">
        <v>73</v>
      </c>
      <c r="E26" s="38"/>
      <c r="F26" s="38"/>
      <c r="G26" s="60">
        <f>G24*G25</f>
        <v>800000</v>
      </c>
      <c r="H26" s="38"/>
      <c r="I26" s="39"/>
      <c r="J26" s="59"/>
      <c r="K26" s="39"/>
      <c r="L26" s="39"/>
    </row>
    <row r="27" spans="1:12" ht="16.05" customHeight="1" x14ac:dyDescent="0.25"/>
  </sheetData>
  <mergeCells count="6">
    <mergeCell ref="A8:H8"/>
    <mergeCell ref="A1:I1"/>
    <mergeCell ref="A5:I5"/>
    <mergeCell ref="A7:I7"/>
    <mergeCell ref="A4:H4"/>
    <mergeCell ref="A2:H2"/>
  </mergeCells>
  <pageMargins left="0.70866141732283472" right="0.70866141732283472" top="0.74803149606299213" bottom="0.74803149606299213" header="0.31496062992125984" footer="0.31496062992125984"/>
  <pageSetup paperSize="8" orientation="landscape" horizontalDpi="1200" verticalDpi="12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20"/>
  <sheetViews>
    <sheetView topLeftCell="C1" zoomScale="150" zoomScaleNormal="150" zoomScalePageLayoutView="150" workbookViewId="0">
      <selection activeCell="K12" sqref="K12"/>
    </sheetView>
  </sheetViews>
  <sheetFormatPr defaultColWidth="8.77734375" defaultRowHeight="14.4" x14ac:dyDescent="0.3"/>
  <cols>
    <col min="1" max="1" width="3.33203125" style="62" customWidth="1"/>
    <col min="2" max="2" width="17.77734375" style="62" customWidth="1"/>
    <col min="3" max="3" width="11" style="62" customWidth="1"/>
    <col min="4" max="4" width="11.44140625" style="62" customWidth="1"/>
    <col min="5" max="5" width="9.77734375" style="62" customWidth="1"/>
    <col min="6" max="6" width="9.44140625" style="62" customWidth="1"/>
    <col min="7" max="7" width="11.6640625" style="62" customWidth="1"/>
    <col min="8" max="8" width="9.6640625" style="62" customWidth="1"/>
    <col min="9" max="9" width="11.44140625" style="62" customWidth="1"/>
    <col min="10" max="10" width="19.109375" style="62" customWidth="1"/>
    <col min="11" max="11" width="21.109375" style="63" customWidth="1"/>
    <col min="12" max="12" width="22.44140625" style="63" customWidth="1"/>
    <col min="13" max="13" width="18" style="62" customWidth="1"/>
    <col min="14" max="14" width="9" style="62" customWidth="1"/>
    <col min="15" max="15" width="8.44140625" style="62" customWidth="1"/>
    <col min="16" max="16384" width="8.77734375" style="62"/>
  </cols>
  <sheetData>
    <row r="1" spans="1:15" ht="64.95" customHeight="1" x14ac:dyDescent="0.3">
      <c r="A1" s="57"/>
      <c r="B1" s="57"/>
      <c r="C1" s="57"/>
      <c r="D1" s="57"/>
      <c r="E1" s="57"/>
      <c r="F1" s="57"/>
      <c r="G1" s="57"/>
      <c r="H1" s="57"/>
      <c r="I1" s="57"/>
      <c r="J1" s="55"/>
    </row>
    <row r="2" spans="1:15" ht="5.25" customHeight="1" x14ac:dyDescent="0.3">
      <c r="A2" s="32"/>
      <c r="B2" s="32"/>
      <c r="C2" s="32"/>
      <c r="D2" s="32"/>
      <c r="E2" s="32"/>
      <c r="F2" s="32"/>
      <c r="G2" s="32"/>
      <c r="H2" s="32"/>
      <c r="I2" s="32"/>
      <c r="J2" s="32"/>
    </row>
    <row r="3" spans="1:15" ht="15" customHeight="1" x14ac:dyDescent="0.3">
      <c r="A3" s="56"/>
      <c r="B3" s="56"/>
      <c r="C3" s="56"/>
      <c r="D3" s="56"/>
      <c r="E3" s="56"/>
      <c r="F3" s="56"/>
      <c r="G3" s="56"/>
      <c r="H3" s="56"/>
      <c r="I3" s="56"/>
      <c r="J3" s="71"/>
    </row>
    <row r="4" spans="1:15" ht="18" x14ac:dyDescent="0.3">
      <c r="A4" s="32" t="s">
        <v>39</v>
      </c>
      <c r="B4" s="32"/>
      <c r="C4" s="32"/>
      <c r="D4" s="32"/>
      <c r="E4" s="32"/>
      <c r="F4" s="32"/>
      <c r="G4" s="32"/>
      <c r="H4" s="32"/>
      <c r="I4" s="70"/>
      <c r="J4" s="70"/>
    </row>
    <row r="5" spans="1:15" x14ac:dyDescent="0.3">
      <c r="A5" s="55"/>
      <c r="B5" s="55"/>
      <c r="C5" s="55"/>
      <c r="D5" s="55"/>
      <c r="E5" s="55"/>
      <c r="F5" s="55"/>
      <c r="G5" s="55"/>
      <c r="H5" s="55"/>
      <c r="I5" s="55"/>
      <c r="J5" s="55"/>
    </row>
    <row r="6" spans="1:15" ht="18" x14ac:dyDescent="0.3">
      <c r="A6" s="31" t="s">
        <v>118</v>
      </c>
      <c r="B6" s="31"/>
      <c r="C6" s="31"/>
      <c r="D6" s="31"/>
      <c r="E6" s="31"/>
      <c r="F6" s="31"/>
      <c r="G6" s="31"/>
      <c r="H6" s="31"/>
      <c r="I6" s="31"/>
      <c r="J6" s="31"/>
    </row>
    <row r="7" spans="1:15" x14ac:dyDescent="0.3">
      <c r="A7" s="55"/>
      <c r="B7" s="55"/>
      <c r="C7" s="55"/>
      <c r="D7" s="55"/>
      <c r="E7" s="55"/>
      <c r="F7" s="55"/>
      <c r="G7" s="55"/>
      <c r="H7" s="55"/>
      <c r="I7" s="55"/>
      <c r="J7" s="55"/>
    </row>
    <row r="8" spans="1:15" ht="81.75" customHeight="1" x14ac:dyDescent="0.3">
      <c r="A8" s="54" t="s">
        <v>117</v>
      </c>
      <c r="B8" s="53"/>
      <c r="C8" s="53"/>
      <c r="D8" s="53"/>
      <c r="E8" s="53"/>
      <c r="F8" s="53"/>
      <c r="G8" s="53"/>
      <c r="H8" s="53"/>
      <c r="I8" s="53"/>
      <c r="J8" s="53"/>
    </row>
    <row r="10" spans="1:15" ht="43.2" x14ac:dyDescent="0.3">
      <c r="A10" s="69" t="s">
        <v>34</v>
      </c>
      <c r="B10" s="69" t="s">
        <v>116</v>
      </c>
      <c r="C10" s="69" t="s">
        <v>115</v>
      </c>
      <c r="D10" s="69" t="s">
        <v>114</v>
      </c>
      <c r="E10" s="69" t="s">
        <v>113</v>
      </c>
      <c r="F10" s="69" t="s">
        <v>112</v>
      </c>
      <c r="G10" s="69" t="s">
        <v>111</v>
      </c>
      <c r="H10" s="69" t="s">
        <v>110</v>
      </c>
      <c r="I10" s="69" t="s">
        <v>109</v>
      </c>
      <c r="J10" s="69" t="s">
        <v>108</v>
      </c>
      <c r="K10" s="69" t="s">
        <v>59</v>
      </c>
      <c r="L10" s="69" t="s">
        <v>107</v>
      </c>
      <c r="M10" s="69" t="s">
        <v>106</v>
      </c>
      <c r="N10" s="69" t="s">
        <v>105</v>
      </c>
      <c r="O10" s="69" t="s">
        <v>104</v>
      </c>
    </row>
    <row r="11" spans="1:15" ht="30" customHeight="1" x14ac:dyDescent="0.3">
      <c r="A11" s="64">
        <v>1</v>
      </c>
      <c r="B11" s="67" t="s">
        <v>103</v>
      </c>
      <c r="C11" s="66" t="s">
        <v>102</v>
      </c>
      <c r="D11" s="66" t="s">
        <v>101</v>
      </c>
      <c r="E11" s="65">
        <v>16</v>
      </c>
      <c r="F11" s="65">
        <v>60</v>
      </c>
      <c r="G11" s="65">
        <v>4</v>
      </c>
      <c r="H11" s="65">
        <v>1000</v>
      </c>
      <c r="I11" s="65">
        <f>(H11*G11*F11*E11)/1000</f>
        <v>3840</v>
      </c>
      <c r="J11" s="68" t="s">
        <v>100</v>
      </c>
      <c r="K11" s="66" t="s">
        <v>99</v>
      </c>
      <c r="L11" s="66" t="s">
        <v>98</v>
      </c>
      <c r="M11" s="66" t="s">
        <v>97</v>
      </c>
      <c r="N11" s="64">
        <v>400</v>
      </c>
      <c r="O11" s="64">
        <v>800</v>
      </c>
    </row>
    <row r="12" spans="1:15" ht="28.8" x14ac:dyDescent="0.3">
      <c r="A12" s="64">
        <v>2</v>
      </c>
      <c r="B12" s="67" t="s">
        <v>96</v>
      </c>
      <c r="C12" s="66" t="s">
        <v>95</v>
      </c>
      <c r="D12" s="66" t="s">
        <v>94</v>
      </c>
      <c r="E12" s="65"/>
      <c r="F12" s="65"/>
      <c r="G12" s="65"/>
      <c r="H12" s="65"/>
      <c r="I12" s="65">
        <f>(H12*G12*F12*E12)/1000</f>
        <v>0</v>
      </c>
      <c r="J12" s="64"/>
      <c r="K12" s="65"/>
      <c r="L12" s="65"/>
      <c r="M12" s="64"/>
      <c r="N12" s="64"/>
      <c r="O12" s="64"/>
    </row>
    <row r="13" spans="1:15" x14ac:dyDescent="0.3">
      <c r="A13" s="64">
        <v>3</v>
      </c>
      <c r="B13" s="67" t="s">
        <v>93</v>
      </c>
      <c r="C13" s="66" t="s">
        <v>92</v>
      </c>
      <c r="D13" s="65"/>
      <c r="E13" s="65"/>
      <c r="F13" s="65"/>
      <c r="G13" s="65"/>
      <c r="H13" s="65"/>
      <c r="I13" s="65">
        <f>(H13*G13*F13*E13)/1000</f>
        <v>0</v>
      </c>
      <c r="J13" s="64"/>
      <c r="K13" s="65"/>
      <c r="L13" s="65"/>
      <c r="M13" s="64"/>
      <c r="N13" s="64"/>
      <c r="O13" s="64"/>
    </row>
    <row r="14" spans="1:15" x14ac:dyDescent="0.3">
      <c r="A14" s="64">
        <v>4</v>
      </c>
      <c r="B14" s="65"/>
      <c r="C14" s="65"/>
      <c r="D14" s="65"/>
      <c r="E14" s="65"/>
      <c r="F14" s="65"/>
      <c r="G14" s="65"/>
      <c r="H14" s="65"/>
      <c r="I14" s="65">
        <f>(H14*G14*F14*E14)/1000</f>
        <v>0</v>
      </c>
      <c r="J14" s="64"/>
      <c r="K14" s="65"/>
      <c r="L14" s="65"/>
      <c r="M14" s="64"/>
      <c r="N14" s="64"/>
      <c r="O14" s="64"/>
    </row>
    <row r="15" spans="1:15" x14ac:dyDescent="0.3">
      <c r="A15" s="64">
        <v>5</v>
      </c>
      <c r="B15" s="65"/>
      <c r="C15" s="65"/>
      <c r="D15" s="65"/>
      <c r="E15" s="65"/>
      <c r="F15" s="65"/>
      <c r="G15" s="65"/>
      <c r="H15" s="65"/>
      <c r="I15" s="65">
        <f>(H15*G15*F15*E15)/1000</f>
        <v>0</v>
      </c>
      <c r="J15" s="64"/>
      <c r="K15" s="65"/>
      <c r="L15" s="65"/>
      <c r="M15" s="64"/>
      <c r="N15" s="64"/>
      <c r="O15" s="64"/>
    </row>
    <row r="16" spans="1:15" x14ac:dyDescent="0.3">
      <c r="A16" s="64"/>
      <c r="B16" s="65"/>
      <c r="C16" s="65"/>
      <c r="D16" s="65"/>
      <c r="E16" s="65"/>
      <c r="F16" s="65"/>
      <c r="G16" s="65"/>
      <c r="H16" s="65"/>
      <c r="I16" s="65">
        <f>(H16*G16*F16*E16)/1000</f>
        <v>0</v>
      </c>
      <c r="J16" s="64"/>
      <c r="K16" s="65"/>
      <c r="L16" s="65"/>
      <c r="M16" s="64"/>
      <c r="N16" s="64"/>
      <c r="O16" s="64"/>
    </row>
    <row r="17" spans="1:15" x14ac:dyDescent="0.3">
      <c r="A17" s="64"/>
      <c r="B17" s="65"/>
      <c r="C17" s="65"/>
      <c r="D17" s="65"/>
      <c r="E17" s="65"/>
      <c r="F17" s="65"/>
      <c r="G17" s="65"/>
      <c r="H17" s="65"/>
      <c r="I17" s="65">
        <f>(H17*G17*F17*E17)/1000</f>
        <v>0</v>
      </c>
      <c r="J17" s="64"/>
      <c r="K17" s="65"/>
      <c r="L17" s="65"/>
      <c r="M17" s="64"/>
      <c r="N17" s="64"/>
      <c r="O17" s="64"/>
    </row>
    <row r="18" spans="1:15" x14ac:dyDescent="0.3">
      <c r="A18" s="64"/>
      <c r="B18" s="65"/>
      <c r="C18" s="65"/>
      <c r="D18" s="65"/>
      <c r="E18" s="65"/>
      <c r="F18" s="65"/>
      <c r="G18" s="65"/>
      <c r="H18" s="65"/>
      <c r="I18" s="65">
        <f>(H18*G18*F18*E18)/1000</f>
        <v>0</v>
      </c>
      <c r="J18" s="64"/>
      <c r="K18" s="65"/>
      <c r="L18" s="65"/>
      <c r="M18" s="64"/>
      <c r="N18" s="64"/>
      <c r="O18" s="64"/>
    </row>
    <row r="19" spans="1:15" x14ac:dyDescent="0.3">
      <c r="A19" s="64"/>
      <c r="B19" s="65"/>
      <c r="C19" s="65"/>
      <c r="D19" s="65"/>
      <c r="E19" s="65"/>
      <c r="F19" s="65"/>
      <c r="G19" s="65"/>
      <c r="H19" s="65"/>
      <c r="I19" s="65">
        <f>(H19*G19*F19*E19)/1000</f>
        <v>0</v>
      </c>
      <c r="J19" s="64"/>
      <c r="K19" s="65"/>
      <c r="L19" s="65"/>
      <c r="M19" s="64"/>
      <c r="N19" s="64"/>
      <c r="O19" s="64"/>
    </row>
    <row r="20" spans="1:15" x14ac:dyDescent="0.3">
      <c r="A20" s="64"/>
      <c r="B20" s="65"/>
      <c r="C20" s="65"/>
      <c r="D20" s="65"/>
      <c r="E20" s="65"/>
      <c r="F20" s="65"/>
      <c r="G20" s="65"/>
      <c r="H20" s="65"/>
      <c r="I20" s="65">
        <f>(H20*G20*F20*E20)/1000</f>
        <v>0</v>
      </c>
      <c r="J20" s="64"/>
      <c r="K20" s="65"/>
      <c r="L20" s="65"/>
      <c r="M20" s="64"/>
      <c r="N20" s="64"/>
      <c r="O20" s="64"/>
    </row>
  </sheetData>
  <mergeCells count="7">
    <mergeCell ref="A7:J7"/>
    <mergeCell ref="A8:J8"/>
    <mergeCell ref="A1:J1"/>
    <mergeCell ref="A5:J5"/>
    <mergeCell ref="A4:H4"/>
    <mergeCell ref="A2:H2"/>
    <mergeCell ref="I2:J2"/>
  </mergeCells>
  <pageMargins left="0.5" right="0.5" top="0.75" bottom="0.75" header="0.3" footer="0.3"/>
  <pageSetup paperSize="9" orientation="landscape" horizontalDpi="4294967292" verticalDpi="429496729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vt:i4>
      </vt:variant>
    </vt:vector>
  </HeadingPairs>
  <TitlesOfParts>
    <vt:vector size="5" baseType="lpstr">
      <vt:lpstr>ER3 SEU List</vt:lpstr>
      <vt:lpstr>ER3 SEU - Motors</vt:lpstr>
      <vt:lpstr>ER3 SEU - Heat Users</vt:lpstr>
      <vt:lpstr>ER3 SEU - Lighting</vt:lpstr>
      <vt:lpstr>'ER3 SEU List'!Заголовки_для_печати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Мария Лазарева</dc:creator>
  <cp:lastModifiedBy>Мария Лазарева</cp:lastModifiedBy>
  <dcterms:created xsi:type="dcterms:W3CDTF">2017-06-14T19:48:25Z</dcterms:created>
  <dcterms:modified xsi:type="dcterms:W3CDTF">2017-06-14T19:48:41Z</dcterms:modified>
</cp:coreProperties>
</file>