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eva\Documents\UNIDO\"/>
    </mc:Choice>
  </mc:AlternateContent>
  <bookViews>
    <workbookView xWindow="0" yWindow="0" windowWidth="19200" windowHeight="7032"/>
  </bookViews>
  <sheets>
    <sheet name="EnPIs" sheetId="1" r:id="rId1"/>
  </sheets>
  <externalReferences>
    <externalReference r:id="rId2"/>
    <externalReference r:id="rId3"/>
  </externalReferences>
  <definedNames>
    <definedName name="_xlnm.Print_Titles" localSheetId="0">EnPIs!#REF!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 s="1"/>
  <c r="F5" i="1" s="1"/>
  <c r="F6" i="1" s="1"/>
  <c r="B5" i="1"/>
  <c r="E5" i="1" s="1"/>
  <c r="C5" i="1"/>
  <c r="D5" i="1"/>
  <c r="D6" i="1" s="1"/>
  <c r="B6" i="1"/>
  <c r="E6" i="1" s="1"/>
  <c r="C6" i="1"/>
  <c r="B7" i="1"/>
  <c r="C7" i="1" s="1"/>
  <c r="B8" i="1"/>
  <c r="C8" i="1"/>
  <c r="E8" i="1"/>
  <c r="B9" i="1"/>
  <c r="E9" i="1" s="1"/>
  <c r="C9" i="1"/>
  <c r="D7" i="1" l="1"/>
  <c r="D8" i="1" s="1"/>
  <c r="D9" i="1" s="1"/>
  <c r="E7" i="1"/>
  <c r="F7" i="1" s="1"/>
  <c r="F8" i="1" s="1"/>
  <c r="F9" i="1" s="1"/>
</calcChain>
</file>

<file path=xl/sharedStrings.xml><?xml version="1.0" encoding="utf-8"?>
<sst xmlns="http://schemas.openxmlformats.org/spreadsheetml/2006/main" count="13" uniqueCount="13">
  <si>
    <t>You will need to copy the formulae downwards to each new row as new data is added in the data tab</t>
  </si>
  <si>
    <t>You will need to copy the demonstration method for each energy source and SEU.</t>
  </si>
  <si>
    <t>It automatically calculates these values using the data tab, baseline formula and target tab</t>
  </si>
  <si>
    <t xml:space="preserve">It compares actual consumption with expected and target  </t>
  </si>
  <si>
    <t>This tab is used to monitor energy performance</t>
  </si>
  <si>
    <t>Instructions</t>
  </si>
  <si>
    <t>CUSUM target</t>
  </si>
  <si>
    <t>Target savings</t>
  </si>
  <si>
    <t>CUSUM Savings</t>
  </si>
  <si>
    <t>Actual - expected (EnPI)</t>
  </si>
  <si>
    <t>Expected Electricity Consumption (baseline)</t>
  </si>
  <si>
    <t>Date</t>
  </si>
  <si>
    <t>EnPIs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</si>
</sst>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mm\-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F93D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6" fillId="0" borderId="0"/>
  </cellStyleXfs>
  <cellXfs count="15">
    <xf numFmtId="0" fontId="0" fillId="0" borderId="0" xfId="0"/>
    <xf numFmtId="0" fontId="1" fillId="0" borderId="0" xfId="2" applyFont="1"/>
    <xf numFmtId="0" fontId="1" fillId="0" borderId="0" xfId="2" applyNumberFormat="1" applyFont="1"/>
    <xf numFmtId="0" fontId="2" fillId="0" borderId="0" xfId="2" applyFont="1"/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0" fontId="3" fillId="2" borderId="0" xfId="2" applyFont="1" applyFill="1" applyAlignment="1">
      <alignment horizontal="left"/>
    </xf>
    <xf numFmtId="165" fontId="5" fillId="0" borderId="1" xfId="1" applyNumberFormat="1" applyFont="1" applyBorder="1"/>
    <xf numFmtId="166" fontId="5" fillId="0" borderId="1" xfId="3" applyNumberFormat="1" applyFont="1" applyBorder="1"/>
    <xf numFmtId="0" fontId="2" fillId="0" borderId="0" xfId="2" applyNumberFormat="1" applyFont="1"/>
    <xf numFmtId="0" fontId="4" fillId="0" borderId="0" xfId="0" applyFont="1"/>
    <xf numFmtId="165" fontId="2" fillId="0" borderId="0" xfId="2" applyNumberFormat="1" applyFont="1"/>
    <xf numFmtId="0" fontId="7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</cellXfs>
  <cellStyles count="4">
    <cellStyle name="Normal 2 3" xfId="3"/>
    <cellStyle name="Normal 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32394109725601"/>
          <c:y val="7.7894609327680206E-2"/>
          <c:w val="0.61026707950910597"/>
          <c:h val="0.76669049061175198"/>
        </c:manualLayout>
      </c:layout>
      <c:scatterChart>
        <c:scatterStyle val="lineMarker"/>
        <c:varyColors val="0"/>
        <c:ser>
          <c:idx val="0"/>
          <c:order val="0"/>
          <c:tx>
            <c:v>Elec (kWh)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0301932465695702"/>
                  <c:y val="-1.5216608430744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n-US"/>
                  </a:pPr>
                  <a:endParaRPr lang="ru-RU"/>
                </a:p>
              </c:txPr>
            </c:trendlineLbl>
          </c:trendline>
          <c:xVal>
            <c:numRef>
              <c:f>'4 DA Monitoring'!#REF!</c:f>
              <c:numCache>
                <c:formatCode>0</c:formatCode>
                <c:ptCount val="12"/>
                <c:pt idx="0">
                  <c:v>0.29999999999972699</c:v>
                </c:pt>
                <c:pt idx="1">
                  <c:v>0.29999999999972699</c:v>
                </c:pt>
                <c:pt idx="2">
                  <c:v>18.499999999999091</c:v>
                </c:pt>
                <c:pt idx="3">
                  <c:v>71.500000000000909</c:v>
                </c:pt>
                <c:pt idx="4">
                  <c:v>116.10000000000041</c:v>
                </c:pt>
                <c:pt idx="5">
                  <c:v>219.19999999999979</c:v>
                </c:pt>
                <c:pt idx="6">
                  <c:v>297.40000000000049</c:v>
                </c:pt>
                <c:pt idx="7">
                  <c:v>324.29999999999961</c:v>
                </c:pt>
                <c:pt idx="8">
                  <c:v>194.40000000000009</c:v>
                </c:pt>
                <c:pt idx="9">
                  <c:v>92.199999999998454</c:v>
                </c:pt>
                <c:pt idx="10">
                  <c:v>5.5</c:v>
                </c:pt>
                <c:pt idx="11">
                  <c:v>0</c:v>
                </c:pt>
              </c:numCache>
            </c:numRef>
          </c:xVal>
          <c:yVal>
            <c:numRef>
              <c:f>'4 DA Monitoring'!#REF!</c:f>
              <c:numCache>
                <c:formatCode>_-* #,##0_-;\-* #,##0_-;_-* "-"??_-;_-@_-</c:formatCode>
                <c:ptCount val="12"/>
                <c:pt idx="0">
                  <c:v>366920</c:v>
                </c:pt>
                <c:pt idx="1">
                  <c:v>342731</c:v>
                </c:pt>
                <c:pt idx="2">
                  <c:v>365211</c:v>
                </c:pt>
                <c:pt idx="3">
                  <c:v>352592</c:v>
                </c:pt>
                <c:pt idx="4">
                  <c:v>351989</c:v>
                </c:pt>
                <c:pt idx="5">
                  <c:v>359511</c:v>
                </c:pt>
                <c:pt idx="6">
                  <c:v>386845</c:v>
                </c:pt>
                <c:pt idx="7">
                  <c:v>362552</c:v>
                </c:pt>
                <c:pt idx="8">
                  <c:v>364940</c:v>
                </c:pt>
                <c:pt idx="9">
                  <c:v>366573</c:v>
                </c:pt>
                <c:pt idx="10">
                  <c:v>335652</c:v>
                </c:pt>
                <c:pt idx="11">
                  <c:v>350854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6-4D3D-9314-E023E5DC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5057664"/>
        <c:axId val="-1415055184"/>
      </c:scatterChart>
      <c:valAx>
        <c:axId val="-1415057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-1415055184"/>
        <c:crosses val="autoZero"/>
        <c:crossBetween val="midCat"/>
      </c:valAx>
      <c:valAx>
        <c:axId val="-1415055184"/>
        <c:scaling>
          <c:orientation val="minMax"/>
          <c:min val="0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-1415057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70030857313904"/>
          <c:y val="0.40457565495605902"/>
          <c:w val="0.14785431564801799"/>
          <c:h val="0.40193048428313199"/>
        </c:manualLayout>
      </c:layout>
      <c:overlay val="0"/>
      <c:txPr>
        <a:bodyPr/>
        <a:lstStyle/>
        <a:p>
          <a:pPr>
            <a:defRPr lang="en-US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/>
              <a:t>Electricity EnPI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EnPIs!$D$3</c:f>
              <c:strCache>
                <c:ptCount val="1"/>
                <c:pt idx="0">
                  <c:v>CUSUM Savings</c:v>
                </c:pt>
              </c:strCache>
            </c:strRef>
          </c:tx>
          <c:spPr>
            <a:ln w="28575" cap="rnd">
              <a:solidFill>
                <a:srgbClr val="2F93D1"/>
              </a:solidFill>
              <a:round/>
            </a:ln>
            <a:effectLst/>
          </c:spPr>
          <c:marker>
            <c:symbol val="none"/>
          </c:marker>
          <c:cat>
            <c:numRef>
              <c:f>EnPIs!$A$4:$A$15</c:f>
              <c:numCache>
                <c:formatCode>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EnPIs!$D$4:$D$15</c:f>
              <c:numCache>
                <c:formatCode>General</c:formatCode>
                <c:ptCount val="12"/>
                <c:pt idx="0">
                  <c:v>-11146.523014872451</c:v>
                </c:pt>
                <c:pt idx="1">
                  <c:v>-20364.277174112911</c:v>
                </c:pt>
                <c:pt idx="2">
                  <c:v>-20064.002941321</c:v>
                </c:pt>
                <c:pt idx="3">
                  <c:v>-33314.209635727573</c:v>
                </c:pt>
                <c:pt idx="4">
                  <c:v>-51563.62509462965</c:v>
                </c:pt>
                <c:pt idx="5">
                  <c:v>-61853.079232527234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2-479C-9155-9BC33131596E}"/>
            </c:ext>
          </c:extLst>
        </c:ser>
        <c:ser>
          <c:idx val="1"/>
          <c:order val="1"/>
          <c:tx>
            <c:strRef>
              <c:f>EnPIs!$F$3</c:f>
              <c:strCache>
                <c:ptCount val="1"/>
                <c:pt idx="0">
                  <c:v>CUSUM target</c:v>
                </c:pt>
              </c:strCache>
            </c:strRef>
          </c:tx>
          <c:spPr>
            <a:ln w="28575" cap="rnd">
              <a:solidFill>
                <a:srgbClr val="D14F9D"/>
              </a:solidFill>
              <a:round/>
            </a:ln>
            <a:effectLst/>
          </c:spPr>
          <c:marker>
            <c:symbol val="none"/>
          </c:marker>
          <c:cat>
            <c:numRef>
              <c:f>EnPIs!$A$4:$A$15</c:f>
              <c:numCache>
                <c:formatCode>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EnPIs!$F$4:$F$15</c:f>
              <c:numCache>
                <c:formatCode>General</c:formatCode>
                <c:ptCount val="12"/>
                <c:pt idx="0">
                  <c:v>-16217.026150743623</c:v>
                </c:pt>
                <c:pt idx="1">
                  <c:v>-32428.563858705646</c:v>
                </c:pt>
                <c:pt idx="2">
                  <c:v>-48680.350147066049</c:v>
                </c:pt>
                <c:pt idx="3">
                  <c:v>-65023.610481786382</c:v>
                </c:pt>
                <c:pt idx="4">
                  <c:v>-81876.381254731488</c:v>
                </c:pt>
                <c:pt idx="5">
                  <c:v>-100414.10396162637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2-479C-9155-9BC33131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16134112"/>
        <c:axId val="-1416131632"/>
      </c:lineChart>
      <c:dateAx>
        <c:axId val="-1416134112"/>
        <c:scaling>
          <c:orientation val="minMax"/>
        </c:scaling>
        <c:delete val="0"/>
        <c:axPos val="b"/>
        <c:numFmt formatCode="mm\-yyyy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ru-RU"/>
          </a:p>
        </c:txPr>
        <c:crossAx val="-1416131632"/>
        <c:crosses val="autoZero"/>
        <c:auto val="1"/>
        <c:lblOffset val="100"/>
        <c:baseTimeUnit val="months"/>
      </c:dateAx>
      <c:valAx>
        <c:axId val="-141613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s-ES_tradnl" sz="1200"/>
                  <a:t>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ru-RU"/>
          </a:p>
        </c:txPr>
        <c:crossAx val="-141613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ergy Manual'!E3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Trends!E3"/><Relationship Id="rId4" Type="http://schemas.openxmlformats.org/officeDocument/2006/relationships/hyperlink" Target="#'Energy data'!E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1</xdr:colOff>
      <xdr:row>6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F56A9AE-A4DF-44FB-9AF4-3398790D2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554567</xdr:colOff>
      <xdr:row>2</xdr:row>
      <xdr:rowOff>46565</xdr:rowOff>
    </xdr:from>
    <xdr:to>
      <xdr:col>14</xdr:col>
      <xdr:colOff>222250</xdr:colOff>
      <xdr:row>20</xdr:row>
      <xdr:rowOff>84667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</xdr:colOff>
      <xdr:row>21</xdr:row>
      <xdr:rowOff>10584</xdr:rowOff>
    </xdr:from>
    <xdr:to>
      <xdr:col>10</xdr:col>
      <xdr:colOff>156636</xdr:colOff>
      <xdr:row>25</xdr:row>
      <xdr:rowOff>82550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5913122" y="3851064"/>
          <a:ext cx="1634914" cy="803486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Manual</a:t>
          </a:r>
        </a:p>
      </xdr:txBody>
    </xdr:sp>
    <xdr:clientData/>
  </xdr:twoCellAnchor>
  <xdr:twoCellAnchor>
    <xdr:from>
      <xdr:col>7</xdr:col>
      <xdr:colOff>888999</xdr:colOff>
      <xdr:row>25</xdr:row>
      <xdr:rowOff>148166</xdr:rowOff>
    </xdr:from>
    <xdr:to>
      <xdr:col>10</xdr:col>
      <xdr:colOff>146050</xdr:colOff>
      <xdr:row>30</xdr:row>
      <xdr:rowOff>50799</xdr:rowOff>
    </xdr:to>
    <xdr:sp macro="" textlink="">
      <xdr:nvSpPr>
        <xdr:cNvPr id="5" name="Rectángulo redondeado 4">
          <a:hlinkClick xmlns:r="http://schemas.openxmlformats.org/officeDocument/2006/relationships" r:id="rId4"/>
        </xdr:cNvPr>
        <xdr:cNvSpPr/>
      </xdr:nvSpPr>
      <xdr:spPr>
        <a:xfrm>
          <a:off x="5910579" y="4720166"/>
          <a:ext cx="1626871" cy="817033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data</a:t>
          </a:r>
        </a:p>
      </xdr:txBody>
    </xdr:sp>
    <xdr:clientData/>
  </xdr:twoCellAnchor>
  <xdr:twoCellAnchor>
    <xdr:from>
      <xdr:col>8</xdr:col>
      <xdr:colOff>1</xdr:colOff>
      <xdr:row>30</xdr:row>
      <xdr:rowOff>95249</xdr:rowOff>
    </xdr:from>
    <xdr:to>
      <xdr:col>10</xdr:col>
      <xdr:colOff>156635</xdr:colOff>
      <xdr:row>35</xdr:row>
      <xdr:rowOff>40215</xdr:rowOff>
    </xdr:to>
    <xdr:sp macro="" textlink="">
      <xdr:nvSpPr>
        <xdr:cNvPr id="6" name="Rectángulo redondeado 6">
          <a:hlinkClick xmlns:r="http://schemas.openxmlformats.org/officeDocument/2006/relationships" r:id="rId5"/>
        </xdr:cNvPr>
        <xdr:cNvSpPr/>
      </xdr:nvSpPr>
      <xdr:spPr>
        <a:xfrm>
          <a:off x="5913121" y="5581649"/>
          <a:ext cx="1634914" cy="859366"/>
        </a:xfrm>
        <a:prstGeom prst="roundRect">
          <a:avLst/>
        </a:prstGeom>
        <a:solidFill>
          <a:srgbClr val="2F93D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Trends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gets%20and%20train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IDO%20eGuide%20Tools%20-%20EnMS%20Template%2017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s"/>
      <sheetName val="Training"/>
    </sheetNames>
    <sheetDataSet>
      <sheetData sheetId="0">
        <row r="4">
          <cell r="C4">
            <v>0.05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cefield Analysis"/>
      <sheetName val="SWOT Analysis"/>
      <sheetName val="Gap analysis"/>
      <sheetName val="Energy Manual"/>
      <sheetName val="Scope"/>
      <sheetName val="Policy"/>
      <sheetName val="Legal"/>
      <sheetName val="Planning process"/>
      <sheetName val="Energy data"/>
      <sheetName val="Trends"/>
      <sheetName val="SEUs"/>
      <sheetName val="ESO List"/>
      <sheetName val="Baselines"/>
      <sheetName val="Measurement Plan - EnPI"/>
      <sheetName val="Measurement plan - COP"/>
      <sheetName val="Communication"/>
      <sheetName val="Op Cont"/>
      <sheetName val="Critical Op Param"/>
      <sheetName val="Maintenance criteria"/>
      <sheetName val="Procurement"/>
      <sheetName val="Design Workflow"/>
      <sheetName val="Design"/>
      <sheetName val="Non-conformities"/>
      <sheetName val="IA Checklist"/>
      <sheetName val="IA plans"/>
      <sheetName val="SEU - Motors"/>
      <sheetName val="SEU - Heat Uses"/>
      <sheetName val="SEU - Lighting"/>
      <sheetName val="Info -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B17">
            <v>313194</v>
          </cell>
          <cell r="H17">
            <v>1.0000000000009095</v>
          </cell>
        </row>
        <row r="18">
          <cell r="B18">
            <v>315013</v>
          </cell>
          <cell r="H18">
            <v>0.4000000000005457</v>
          </cell>
        </row>
        <row r="19">
          <cell r="B19">
            <v>325336</v>
          </cell>
          <cell r="H19">
            <v>4.8000000000020009</v>
          </cell>
        </row>
        <row r="20">
          <cell r="B20">
            <v>313615</v>
          </cell>
          <cell r="H20">
            <v>14.800000000002001</v>
          </cell>
        </row>
        <row r="21">
          <cell r="B21">
            <v>318806</v>
          </cell>
          <cell r="H21">
            <v>70.500000000001819</v>
          </cell>
        </row>
        <row r="22">
          <cell r="B22">
            <v>360465</v>
          </cell>
          <cell r="H22">
            <v>254.69999999999891</v>
          </cell>
        </row>
      </sheetData>
      <sheetData sheetId="10"/>
      <sheetData sheetId="11"/>
      <sheetData sheetId="12"/>
      <sheetData sheetId="13">
        <row r="20">
          <cell r="Q20">
            <v>324157.57492215245</v>
          </cell>
        </row>
        <row r="21">
          <cell r="Q21">
            <v>182.94809271984832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761C"/>
  </sheetPr>
  <dimension ref="A1:AA42"/>
  <sheetViews>
    <sheetView tabSelected="1" zoomScale="120" zoomScaleNormal="120" zoomScalePageLayoutView="120" workbookViewId="0">
      <selection activeCell="E3" sqref="E3"/>
    </sheetView>
  </sheetViews>
  <sheetFormatPr defaultColWidth="10.77734375" defaultRowHeight="13.2" x14ac:dyDescent="0.25"/>
  <cols>
    <col min="1" max="1" width="8" style="1" customWidth="1"/>
    <col min="2" max="2" width="12.33203125" style="1" customWidth="1"/>
    <col min="3" max="3" width="11.33203125" style="1" customWidth="1"/>
    <col min="4" max="6" width="11.109375" style="1" customWidth="1"/>
    <col min="7" max="7" width="15.6640625" style="1" customWidth="1"/>
    <col min="8" max="9" width="11.77734375" style="1" customWidth="1"/>
    <col min="10" max="10" width="7.33203125" style="1" customWidth="1"/>
    <col min="11" max="14" width="7.6640625" style="1" customWidth="1"/>
    <col min="15" max="15" width="14.33203125" style="1" customWidth="1"/>
    <col min="16" max="16" width="10" style="1" customWidth="1"/>
    <col min="17" max="17" width="11.77734375" style="1" customWidth="1"/>
    <col min="18" max="18" width="7.77734375" style="1" customWidth="1"/>
    <col min="19" max="19" width="10.77734375" style="1" customWidth="1"/>
    <col min="20" max="20" width="11.6640625" style="2" customWidth="1"/>
    <col min="21" max="21" width="9.33203125" style="2" customWidth="1"/>
    <col min="22" max="22" width="9.109375" style="2" customWidth="1"/>
    <col min="23" max="23" width="9.33203125" style="1" customWidth="1"/>
    <col min="24" max="24" width="11" style="1" customWidth="1"/>
    <col min="25" max="26" width="1.6640625" style="1" customWidth="1"/>
    <col min="27" max="16384" width="10.77734375" style="1"/>
  </cols>
  <sheetData>
    <row r="1" spans="1:27" ht="17.399999999999999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T1" s="1"/>
      <c r="U1" s="1"/>
      <c r="V1" s="1"/>
      <c r="Y1"/>
    </row>
    <row r="2" spans="1:27" s="3" customFormat="1" ht="13.8" x14ac:dyDescent="0.25"/>
    <row r="3" spans="1:27" s="3" customFormat="1" ht="69" x14ac:dyDescent="0.3">
      <c r="A3" s="13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O3" s="10"/>
      <c r="P3" s="10"/>
      <c r="Q3" s="10"/>
      <c r="R3" s="10"/>
      <c r="S3" s="10"/>
      <c r="T3" s="10"/>
      <c r="U3" s="10"/>
      <c r="V3" s="10"/>
      <c r="W3" s="10"/>
      <c r="Y3" s="10"/>
    </row>
    <row r="4" spans="1:27" s="3" customFormat="1" ht="14.4" x14ac:dyDescent="0.3">
      <c r="A4" s="8">
        <v>42370</v>
      </c>
      <c r="B4" s="7">
        <f>[2]Baselines!Q$21*'[2]Energy data'!H17+[2]Baselines!Q$20</f>
        <v>324340.52301487245</v>
      </c>
      <c r="C4" s="7">
        <f>'[2]Energy data'!B17-EnPIs!B4</f>
        <v>-11146.523014872451</v>
      </c>
      <c r="D4" s="7">
        <f>C4</f>
        <v>-11146.523014872451</v>
      </c>
      <c r="E4" s="7">
        <f>[1]Targets!C$4*EnPIs!B4*-1</f>
        <v>-16217.026150743623</v>
      </c>
      <c r="F4" s="7">
        <f>E4</f>
        <v>-16217.026150743623</v>
      </c>
      <c r="G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s="3" customFormat="1" ht="14.4" x14ac:dyDescent="0.3">
      <c r="A5" s="8">
        <v>42401</v>
      </c>
      <c r="B5" s="7">
        <f>[2]Baselines!Q$21*'[2]Energy data'!H18+[2]Baselines!Q$20</f>
        <v>324230.75415924046</v>
      </c>
      <c r="C5" s="7">
        <f>'[2]Energy data'!B18-EnPIs!B5</f>
        <v>-9217.7541592404596</v>
      </c>
      <c r="D5" s="7">
        <f>D4+C5</f>
        <v>-20364.277174112911</v>
      </c>
      <c r="E5" s="7">
        <f>[1]Targets!C$4*EnPIs!B5*-1</f>
        <v>-16211.537707962023</v>
      </c>
      <c r="F5" s="7">
        <f>F4+E5</f>
        <v>-32428.563858705646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3" customFormat="1" ht="14.4" x14ac:dyDescent="0.3">
      <c r="A6" s="8">
        <v>42430</v>
      </c>
      <c r="B6" s="7">
        <f>[2]Baselines!Q$21*'[2]Energy data'!H19+[2]Baselines!Q$20</f>
        <v>325035.72576720809</v>
      </c>
      <c r="C6" s="7">
        <f>'[2]Energy data'!B19-EnPIs!B6</f>
        <v>300.27423279191134</v>
      </c>
      <c r="D6" s="7">
        <f>D5+C6</f>
        <v>-20064.002941321</v>
      </c>
      <c r="E6" s="7">
        <f>[1]Targets!C$4*EnPIs!B6*-1</f>
        <v>-16251.786288360405</v>
      </c>
      <c r="F6" s="7">
        <f>F5+E6</f>
        <v>-48680.350147066049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3" customFormat="1" ht="14.4" x14ac:dyDescent="0.3">
      <c r="A7" s="8">
        <v>42461</v>
      </c>
      <c r="B7" s="7">
        <f>[2]Baselines!Q$21*'[2]Energy data'!H20+[2]Baselines!Q$20</f>
        <v>326865.20669440657</v>
      </c>
      <c r="C7" s="7">
        <f>'[2]Energy data'!B20-EnPIs!B7</f>
        <v>-13250.206694406574</v>
      </c>
      <c r="D7" s="7">
        <f>D6+C7</f>
        <v>-33314.209635727573</v>
      </c>
      <c r="E7" s="7">
        <f>[1]Targets!C$4*EnPIs!B7*-1</f>
        <v>-16343.260334720329</v>
      </c>
      <c r="F7" s="7">
        <f>F6+E7</f>
        <v>-65023.610481786382</v>
      </c>
      <c r="O7" s="10"/>
      <c r="P7" s="10"/>
      <c r="Q7" s="10"/>
      <c r="R7" s="10"/>
      <c r="S7" s="10"/>
      <c r="T7" s="10"/>
      <c r="U7" s="10"/>
      <c r="V7" s="10"/>
      <c r="W7" s="10"/>
      <c r="Y7" s="10"/>
    </row>
    <row r="8" spans="1:27" s="3" customFormat="1" ht="14.4" x14ac:dyDescent="0.3">
      <c r="A8" s="8">
        <v>42491</v>
      </c>
      <c r="B8" s="7">
        <f>[2]Baselines!Q$21*'[2]Energy data'!H21+[2]Baselines!Q$20</f>
        <v>337055.41545890208</v>
      </c>
      <c r="C8" s="7">
        <f>'[2]Energy data'!B21-EnPIs!B8</f>
        <v>-18249.415458902076</v>
      </c>
      <c r="D8" s="7">
        <f>D7+C8</f>
        <v>-51563.62509462965</v>
      </c>
      <c r="E8" s="7">
        <f>[1]Targets!C$4*EnPIs!B8*-1</f>
        <v>-16852.770772945103</v>
      </c>
      <c r="F8" s="7">
        <f>F7+E8</f>
        <v>-81876.381254731488</v>
      </c>
      <c r="O8" s="10"/>
      <c r="P8" s="10"/>
      <c r="Q8" s="10"/>
      <c r="R8" s="10"/>
      <c r="S8" s="10"/>
      <c r="T8" s="10"/>
      <c r="U8" s="10"/>
      <c r="V8" s="10"/>
      <c r="W8" s="10"/>
    </row>
    <row r="9" spans="1:27" s="3" customFormat="1" ht="14.4" x14ac:dyDescent="0.3">
      <c r="A9" s="8">
        <v>42522</v>
      </c>
      <c r="B9" s="7">
        <f>[2]Baselines!Q$21*'[2]Energy data'!H22+[2]Baselines!Q$20</f>
        <v>370754.45413789758</v>
      </c>
      <c r="C9" s="7">
        <f>'[2]Energy data'!B22-EnPIs!B9</f>
        <v>-10289.454137897585</v>
      </c>
      <c r="D9" s="7">
        <f>D8+C9</f>
        <v>-61853.079232527234</v>
      </c>
      <c r="E9" s="7">
        <f>[1]Targets!C$4*EnPIs!B9*-1</f>
        <v>-18537.722706894881</v>
      </c>
      <c r="F9" s="7">
        <f>F8+E9</f>
        <v>-100414.10396162637</v>
      </c>
      <c r="O9" s="10"/>
      <c r="P9" s="10"/>
      <c r="Q9" s="10"/>
      <c r="R9" s="10"/>
      <c r="S9" s="10"/>
      <c r="T9" s="10"/>
      <c r="U9" s="10"/>
      <c r="V9" s="10"/>
      <c r="W9" s="10"/>
    </row>
    <row r="10" spans="1:27" s="3" customFormat="1" ht="13.8" x14ac:dyDescent="0.25">
      <c r="A10" s="8">
        <v>42552</v>
      </c>
      <c r="B10" s="7"/>
      <c r="C10" s="7"/>
      <c r="D10" s="7"/>
      <c r="E10" s="7"/>
      <c r="F10" s="7"/>
      <c r="T10" s="9"/>
      <c r="U10" s="9"/>
      <c r="V10" s="9"/>
    </row>
    <row r="11" spans="1:27" s="3" customFormat="1" ht="13.8" x14ac:dyDescent="0.25">
      <c r="A11" s="8">
        <v>42583</v>
      </c>
      <c r="B11" s="7"/>
      <c r="C11" s="7"/>
      <c r="D11" s="7"/>
      <c r="E11" s="7"/>
      <c r="F11" s="7"/>
      <c r="T11" s="9"/>
      <c r="U11" s="9"/>
      <c r="V11" s="9"/>
    </row>
    <row r="12" spans="1:27" s="3" customFormat="1" ht="13.8" x14ac:dyDescent="0.25">
      <c r="A12" s="8">
        <v>42614</v>
      </c>
      <c r="B12" s="7"/>
      <c r="C12" s="7"/>
      <c r="D12" s="7"/>
      <c r="E12" s="7"/>
      <c r="F12" s="7"/>
    </row>
    <row r="13" spans="1:27" s="3" customFormat="1" ht="13.8" x14ac:dyDescent="0.25">
      <c r="A13" s="8">
        <v>42644</v>
      </c>
      <c r="B13" s="7"/>
      <c r="C13" s="7"/>
      <c r="D13" s="7"/>
      <c r="E13" s="7"/>
      <c r="F13" s="7"/>
    </row>
    <row r="14" spans="1:27" s="3" customFormat="1" ht="13.8" x14ac:dyDescent="0.25">
      <c r="A14" s="8">
        <v>42675</v>
      </c>
      <c r="B14" s="7"/>
      <c r="C14" s="7"/>
      <c r="D14" s="7"/>
      <c r="E14" s="7"/>
      <c r="F14" s="7"/>
    </row>
    <row r="15" spans="1:27" s="3" customFormat="1" ht="13.8" x14ac:dyDescent="0.25">
      <c r="A15" s="8">
        <v>42705</v>
      </c>
      <c r="B15" s="7"/>
      <c r="C15" s="7"/>
      <c r="D15" s="7"/>
      <c r="E15" s="7"/>
      <c r="F15" s="7"/>
    </row>
    <row r="16" spans="1:27" s="3" customFormat="1" ht="13.8" x14ac:dyDescent="0.25"/>
    <row r="17" spans="1:22" s="3" customFormat="1" ht="13.8" x14ac:dyDescent="0.25"/>
    <row r="18" spans="1:22" s="3" customFormat="1" ht="13.8" x14ac:dyDescent="0.25"/>
    <row r="19" spans="1:22" s="3" customFormat="1" ht="13.8" x14ac:dyDescent="0.25"/>
    <row r="20" spans="1:22" s="3" customFormat="1" ht="13.8" x14ac:dyDescent="0.25"/>
    <row r="21" spans="1:22" s="3" customFormat="1" ht="13.8" x14ac:dyDescent="0.25"/>
    <row r="22" spans="1:22" s="3" customFormat="1" ht="17.399999999999999" x14ac:dyDescent="0.3">
      <c r="A22" s="6" t="s">
        <v>5</v>
      </c>
      <c r="B22" s="6"/>
      <c r="C22" s="6"/>
      <c r="D22" s="6"/>
      <c r="E22" s="6"/>
      <c r="F22" s="6"/>
      <c r="G22" s="6"/>
    </row>
    <row r="23" spans="1:22" s="3" customFormat="1" ht="13.8" x14ac:dyDescent="0.25"/>
    <row r="24" spans="1:22" s="3" customFormat="1" ht="13.8" x14ac:dyDescent="0.25">
      <c r="A24" s="4" t="s">
        <v>4</v>
      </c>
      <c r="B24" s="4"/>
      <c r="C24" s="4"/>
      <c r="D24" s="4"/>
      <c r="E24" s="4"/>
      <c r="F24" s="4"/>
      <c r="G24" s="4"/>
    </row>
    <row r="25" spans="1:22" s="3" customFormat="1" ht="13.8" x14ac:dyDescent="0.25">
      <c r="A25" s="5" t="s">
        <v>3</v>
      </c>
      <c r="B25" s="5"/>
      <c r="C25" s="5"/>
      <c r="D25" s="5"/>
      <c r="E25" s="5"/>
      <c r="F25" s="5"/>
      <c r="G25" s="5"/>
    </row>
    <row r="26" spans="1:22" s="3" customFormat="1" ht="13.8" x14ac:dyDescent="0.25">
      <c r="A26" s="4" t="s">
        <v>2</v>
      </c>
      <c r="B26" s="4"/>
      <c r="C26" s="4"/>
      <c r="D26" s="4"/>
      <c r="E26" s="4"/>
      <c r="F26" s="4"/>
      <c r="G26" s="4"/>
    </row>
    <row r="27" spans="1:22" s="3" customFormat="1" ht="13.8" x14ac:dyDescent="0.25">
      <c r="A27" s="4" t="s">
        <v>1</v>
      </c>
      <c r="B27" s="4"/>
      <c r="C27" s="4"/>
      <c r="D27" s="4"/>
      <c r="E27" s="4"/>
      <c r="F27" s="4"/>
      <c r="G27" s="4"/>
    </row>
    <row r="28" spans="1:22" s="3" customFormat="1" ht="13.8" x14ac:dyDescent="0.25">
      <c r="A28" s="4" t="s">
        <v>0</v>
      </c>
      <c r="B28" s="4"/>
      <c r="C28" s="4"/>
      <c r="D28" s="4"/>
      <c r="E28" s="4"/>
      <c r="F28" s="4"/>
      <c r="G28" s="4"/>
    </row>
    <row r="29" spans="1:22" s="3" customFormat="1" ht="13.8" x14ac:dyDescent="0.25"/>
    <row r="30" spans="1:22" x14ac:dyDescent="0.25">
      <c r="T30" s="1"/>
      <c r="U30" s="1"/>
      <c r="V30" s="1"/>
    </row>
    <row r="31" spans="1:22" x14ac:dyDescent="0.25">
      <c r="T31" s="1"/>
      <c r="U31" s="1"/>
      <c r="V31" s="1"/>
    </row>
    <row r="32" spans="1:22" x14ac:dyDescent="0.25">
      <c r="T32" s="1"/>
      <c r="U32" s="1"/>
      <c r="V32" s="1"/>
    </row>
    <row r="33" spans="20:22" x14ac:dyDescent="0.25">
      <c r="T33" s="1"/>
      <c r="U33" s="1"/>
      <c r="V33" s="1"/>
    </row>
    <row r="34" spans="20:22" x14ac:dyDescent="0.25">
      <c r="T34" s="1"/>
      <c r="U34" s="1"/>
      <c r="V34" s="1"/>
    </row>
    <row r="35" spans="20:22" x14ac:dyDescent="0.25">
      <c r="T35" s="1"/>
      <c r="U35" s="1"/>
      <c r="V35" s="1"/>
    </row>
    <row r="36" spans="20:22" x14ac:dyDescent="0.25">
      <c r="T36" s="1"/>
      <c r="U36" s="1"/>
      <c r="V36" s="1"/>
    </row>
    <row r="37" spans="20:22" x14ac:dyDescent="0.25">
      <c r="T37" s="1"/>
      <c r="U37" s="1"/>
      <c r="V37" s="1"/>
    </row>
    <row r="38" spans="20:22" x14ac:dyDescent="0.25">
      <c r="T38" s="1"/>
      <c r="U38" s="1"/>
      <c r="V38" s="1"/>
    </row>
    <row r="39" spans="20:22" x14ac:dyDescent="0.25">
      <c r="T39" s="1"/>
      <c r="U39" s="1"/>
      <c r="V39" s="1"/>
    </row>
    <row r="40" spans="20:22" x14ac:dyDescent="0.25">
      <c r="T40" s="1"/>
      <c r="U40" s="1"/>
      <c r="V40" s="1"/>
    </row>
    <row r="41" spans="20:22" x14ac:dyDescent="0.25">
      <c r="T41" s="1"/>
      <c r="U41" s="1"/>
      <c r="V41" s="1"/>
    </row>
    <row r="42" spans="20:22" x14ac:dyDescent="0.25">
      <c r="T42" s="1"/>
      <c r="U42" s="1"/>
      <c r="V42" s="1"/>
    </row>
  </sheetData>
  <mergeCells count="7">
    <mergeCell ref="A1:M1"/>
    <mergeCell ref="A27:G27"/>
    <mergeCell ref="A28:G28"/>
    <mergeCell ref="A22:G22"/>
    <mergeCell ref="A24:G24"/>
    <mergeCell ref="A25:G25"/>
    <mergeCell ref="A26:G26"/>
  </mergeCells>
  <pageMargins left="0.74803149606299213" right="0.74803149606299213" top="0.39370078740157483" bottom="0.78740157480314965" header="0.31496062992125984" footer="0.31496062992125984"/>
  <pageSetup paperSize="9" orientation="portrait" horizontalDpi="1800" verticalDpi="18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Лазарева</dc:creator>
  <cp:lastModifiedBy>Мария Лазарева</cp:lastModifiedBy>
  <dcterms:created xsi:type="dcterms:W3CDTF">2017-06-14T20:36:50Z</dcterms:created>
  <dcterms:modified xsi:type="dcterms:W3CDTF">2017-06-14T20:37:02Z</dcterms:modified>
</cp:coreProperties>
</file>